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isaster Resilience and Recovery\EDA Disaster Resilience Projects\EDA Atlanta Project\NWGRC\"/>
    </mc:Choice>
  </mc:AlternateContent>
  <bookViews>
    <workbookView xWindow="0" yWindow="0" windowWidth="28800" windowHeight="11835"/>
  </bookViews>
  <sheets>
    <sheet name="Intro to Worksheets" sheetId="1" r:id="rId1"/>
    <sheet name="Worksheet 1" sheetId="2" r:id="rId2"/>
    <sheet name="Worksheet 2" sheetId="3" r:id="rId3"/>
    <sheet name="Worksheet 3" sheetId="4" r:id="rId4"/>
    <sheet name="Worksheet 4" sheetId="5" r:id="rId5"/>
    <sheet name="Worksheet 5" sheetId="6" r:id="rId6"/>
    <sheet name="Drop Down List" sheetId="7" state="hidden" r:id="rId7"/>
    <sheet name="GDPDEF" sheetId="8" state="hidden" r:id="rId8"/>
  </sheets>
  <definedNames>
    <definedName name="City">#REF!</definedName>
    <definedName name="CostShare">'Drop Down List'!$A$2:$A$5</definedName>
    <definedName name="County">#REF!</definedName>
    <definedName name="DisasterYear">GDPDEF!$C$18:$C$85</definedName>
    <definedName name="GACities">#REF!</definedName>
    <definedName name="GACounties">#REF!</definedName>
    <definedName name="LocalGovChoice">'Drop Down List'!$C$2:$C$3</definedName>
    <definedName name="ranking3">'Drop Down List'!$G$2:$G$4</definedName>
    <definedName name="rankings">'Drop Down List'!$E$2:$E$5</definedName>
  </definedNames>
  <calcPr calcId="152511" concurrentCalc="0"/>
  <customWorkbookViews>
    <customWorkbookView name="James M Fannin - Personal View" guid="{7B42D2B6-8785-43D9-B497-7C1858752CFC}" mergeInterval="0" personalView="1" maximized="1" xWindow="-8" yWindow="-8" windowWidth="1936" windowHeight="1056" activeSheetId="5"/>
    <customWorkbookView name="Donald W Ator - Personal View" guid="{3607EEA2-D10A-43D0-AE62-5762184B6459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5" l="1"/>
  <c r="I23" i="5"/>
  <c r="I21" i="5"/>
  <c r="I19" i="5"/>
  <c r="I17" i="5"/>
  <c r="I75" i="3"/>
  <c r="I66" i="3"/>
  <c r="I67" i="3"/>
  <c r="I68" i="3"/>
  <c r="I76" i="3"/>
  <c r="I71" i="3"/>
  <c r="I27" i="5"/>
  <c r="H14" i="4"/>
  <c r="I46" i="3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19" i="8"/>
  <c r="D20" i="8"/>
  <c r="D21" i="8"/>
  <c r="D22" i="8"/>
  <c r="D23" i="8"/>
  <c r="D24" i="8"/>
  <c r="D25" i="8"/>
  <c r="D26" i="8"/>
  <c r="D18" i="8"/>
  <c r="I38" i="3"/>
  <c r="I43" i="3"/>
  <c r="I48" i="3"/>
  <c r="F31" i="5"/>
  <c r="I32" i="5"/>
  <c r="A33" i="5"/>
</calcChain>
</file>

<file path=xl/sharedStrings.xml><?xml version="1.0" encoding="utf-8"?>
<sst xmlns="http://schemas.openxmlformats.org/spreadsheetml/2006/main" count="327" uniqueCount="288">
  <si>
    <t>Step 1.</t>
  </si>
  <si>
    <t>Step 2.</t>
  </si>
  <si>
    <t>Step 3.</t>
  </si>
  <si>
    <t>Step 4.</t>
  </si>
  <si>
    <t>Line 1: Category A Costs: Debris Removal</t>
  </si>
  <si>
    <t>Line 2: Category B Costs: Emergency Protective Measures</t>
  </si>
  <si>
    <t>Total Costs</t>
  </si>
  <si>
    <t>Line 4: Local Cost Share Rate (10%, 25%, 100%)</t>
  </si>
  <si>
    <t>Line 5. Local Reimbursable Burden</t>
  </si>
  <si>
    <t>((Lines 1 + Line 2 _ Line 3) * Line 4)</t>
  </si>
  <si>
    <t xml:space="preserve">Line 6: </t>
  </si>
  <si>
    <t>Total Deductibles and Co-Pays for Insured Losses</t>
  </si>
  <si>
    <t>Line 7:</t>
  </si>
  <si>
    <t>Uninsured and other Federal Ineligible Expenses</t>
  </si>
  <si>
    <t>Line 8:</t>
  </si>
  <si>
    <t>Total Financial Vulnerability (Line 5 + Line 6 + Line 7)</t>
  </si>
  <si>
    <t>Title:</t>
  </si>
  <si>
    <t>Gross Domestic Product: Implicit Price Deflator</t>
  </si>
  <si>
    <t>Series ID:</t>
  </si>
  <si>
    <t>GDPDEF</t>
  </si>
  <si>
    <t>Source:</t>
  </si>
  <si>
    <t>US. Bureau of Economic Analysis</t>
  </si>
  <si>
    <t>Release:</t>
  </si>
  <si>
    <t>Gross Domestic Product</t>
  </si>
  <si>
    <t>Seasonal Adjustment:</t>
  </si>
  <si>
    <t>Seasonally Adjusted</t>
  </si>
  <si>
    <t>Frequency:</t>
  </si>
  <si>
    <t>Annual</t>
  </si>
  <si>
    <t>Aggregation Method:</t>
  </si>
  <si>
    <t>Average</t>
  </si>
  <si>
    <t>Units:</t>
  </si>
  <si>
    <t>Index 2009=100</t>
  </si>
  <si>
    <t>Date Range:</t>
  </si>
  <si>
    <t>1947-01-01 to 2014-10-01</t>
  </si>
  <si>
    <t>Last Updated:</t>
  </si>
  <si>
    <t>2015-03-27 8:01 AM CDT</t>
  </si>
  <si>
    <t>Notes:</t>
  </si>
  <si>
    <t>BEA Account Code: A191RD3</t>
  </si>
  <si>
    <t/>
  </si>
  <si>
    <t>The number of decimal places reported varies over time. A Guide to the</t>
  </si>
  <si>
    <t>National Income and Product Accounts of the United States (NIPA) -</t>
  </si>
  <si>
    <t>(http://www.bea.gov/national/pdf/nipaguid.pdf)</t>
  </si>
  <si>
    <t>DATE</t>
  </si>
  <si>
    <t>VALUE</t>
  </si>
  <si>
    <t>2014 Dollars</t>
  </si>
  <si>
    <t>Year</t>
  </si>
  <si>
    <t>Line 9: Inflation Factor to Current Dollars (2014 Dollars)</t>
  </si>
  <si>
    <t>Disaster</t>
  </si>
  <si>
    <t>Line 10: Total Financial Vulnerability in Today's Dollars</t>
  </si>
  <si>
    <t>Step 5.</t>
  </si>
  <si>
    <t>Line 1: Line 8 from Step 4 of Peer Government</t>
  </si>
  <si>
    <t>Line 2: Assessed Valuation of Peer Government Institution</t>
  </si>
  <si>
    <t>Line 6: Inflation Factor to Today's Dollars</t>
  </si>
  <si>
    <t>Line 7: Total Financial Vulnerability in Today's Dollars</t>
  </si>
  <si>
    <t>(Line 5 Times Line 6)</t>
  </si>
  <si>
    <t>Local</t>
  </si>
  <si>
    <t>Peer</t>
  </si>
  <si>
    <t>Vulnerability to Natural Disasters</t>
  </si>
  <si>
    <t>Worksheet 2.  Local Government Financial</t>
  </si>
  <si>
    <t>Worksheet 3. Measuring the Financial</t>
  </si>
  <si>
    <t>Capacity of Local Governments to</t>
  </si>
  <si>
    <t>Address Natural Disasters</t>
  </si>
  <si>
    <t>Line 1. Unassigned Fund Balance from General Fund Balance Sheet</t>
  </si>
  <si>
    <t>Line 3. Total Financial Capacity for Local Government (Line 1 + Line 2)</t>
  </si>
  <si>
    <t>Line 2. Restricted Funds Available for Natural Disasters Expenses*</t>
  </si>
  <si>
    <t>*Please consult with a staff attorney or external auditor on availability of restricted funds</t>
  </si>
  <si>
    <t>for natural disaster expenses.</t>
  </si>
  <si>
    <t>Worksheet 1.  Identifying Natural</t>
  </si>
  <si>
    <t>Disasters with Potential Financial</t>
  </si>
  <si>
    <t>Implications for Your Community</t>
  </si>
  <si>
    <t xml:space="preserve">Step 1. </t>
  </si>
  <si>
    <t>1.</t>
  </si>
  <si>
    <t>2.</t>
  </si>
  <si>
    <t>3.</t>
  </si>
  <si>
    <t>Worksheet 4. Identifying Strategies to</t>
  </si>
  <si>
    <t>Reduce the Gap Between Financial</t>
  </si>
  <si>
    <t>Vulnerability and Capacity</t>
  </si>
  <si>
    <t>Line 1</t>
  </si>
  <si>
    <t>Financial Capacity (Module 3)</t>
  </si>
  <si>
    <t>Line 2</t>
  </si>
  <si>
    <t>(Step 4)</t>
  </si>
  <si>
    <t>Line 3</t>
  </si>
  <si>
    <t>(Step 5)</t>
  </si>
  <si>
    <t>Line 4</t>
  </si>
  <si>
    <t>(Step 6)</t>
  </si>
  <si>
    <t>Line 5</t>
  </si>
  <si>
    <t>(Step 7)</t>
  </si>
  <si>
    <t>Line 6</t>
  </si>
  <si>
    <t>Total Financial Capacity</t>
  </si>
  <si>
    <t>MINUS</t>
  </si>
  <si>
    <t>Line 7</t>
  </si>
  <si>
    <t>Financial Vulnerability (Module 2)</t>
  </si>
  <si>
    <t>=</t>
  </si>
  <si>
    <t>Anticipated Revenue Generated:</t>
  </si>
  <si>
    <t>Additional Financial Capacity Identified:</t>
  </si>
  <si>
    <t>Apply anticipated revenue generated to box in Step 1.</t>
  </si>
  <si>
    <t>Add additional financial capaity to box in Step 1.</t>
  </si>
  <si>
    <t>Step 6.</t>
  </si>
  <si>
    <t>Existing Revenue Dedication Reprioritized:</t>
  </si>
  <si>
    <t>Add Additional financial capacity to box in Step 1.</t>
  </si>
  <si>
    <t>Step 7.</t>
  </si>
  <si>
    <t>Debt Product Idnetified (Line of Credit, Bond Sales, etc)</t>
  </si>
  <si>
    <t>Step 8.</t>
  </si>
  <si>
    <t>Step 9.</t>
  </si>
  <si>
    <t>Go back to Step 3. Follow the steps again, replacing "12 months" with "four years" in each step. Once</t>
  </si>
  <si>
    <t>Congratulations. You have developed 12-month, four-year, and ten-year financial</t>
  </si>
  <si>
    <t>preparedness plans for natural disasters.</t>
  </si>
  <si>
    <t>Worksheet 5. Identifying Regional</t>
  </si>
  <si>
    <t>Financial Vulnerabilities</t>
  </si>
  <si>
    <t>Local Government #1</t>
  </si>
  <si>
    <t>Local Government #2</t>
  </si>
  <si>
    <t>Other (List)</t>
  </si>
  <si>
    <t>Congratulations. You've taken your first steps towards a strategy of mitigating</t>
  </si>
  <si>
    <t>financial vulnerabilities between jurisdictions in your region.</t>
  </si>
  <si>
    <t>Rank the top three natural disasters in your individual community/region based</t>
  </si>
  <si>
    <t>on cost to the community to recover from the disaster, from most to least costly.</t>
  </si>
  <si>
    <t>Rank the top three natural disasters that could impact neighboring communities</t>
  </si>
  <si>
    <t>and create a financial burden for your community.</t>
  </si>
  <si>
    <t>on likelihood of occurrence from most frequent to least frequent.</t>
  </si>
  <si>
    <t>about modeling capacity in your area to simulate the financial costs of a disaster</t>
  </si>
  <si>
    <t>Calculate financial vulnerability from historical data. Please complete the blanks in the table</t>
  </si>
  <si>
    <t>Worksheet 2 Continued</t>
  </si>
  <si>
    <t>Identify a peer local government that has experienced the disaster event from which</t>
  </si>
  <si>
    <r>
      <t xml:space="preserve"> you want to prepare financially and follow </t>
    </r>
    <r>
      <rPr>
        <b/>
        <i/>
        <sz val="12"/>
        <color theme="1"/>
        <rFont val="Cambria"/>
        <family val="1"/>
      </rPr>
      <t>Step 4</t>
    </r>
    <r>
      <rPr>
        <i/>
        <sz val="12"/>
        <color theme="1"/>
        <rFont val="Cambria"/>
        <family val="1"/>
      </rPr>
      <t xml:space="preserve"> with that jurisdiction.</t>
    </r>
  </si>
  <si>
    <t>Once finished, complete blanks in the box below.</t>
  </si>
  <si>
    <t>Line 3: Peer Costs per Dollar of Assessed Valuation</t>
  </si>
  <si>
    <t xml:space="preserve"> (Line 1 divided by Line 2)</t>
  </si>
  <si>
    <t xml:space="preserve"> (Line 3 times Line 4)</t>
  </si>
  <si>
    <t xml:space="preserve">Note: One can also calculate local government burden from peer government by using </t>
  </si>
  <si>
    <t>population as an alternative to assessed value. If population is preferred,</t>
  </si>
  <si>
    <t>replace peer government population in Line 2 and local government population</t>
  </si>
  <si>
    <t>in Line 4 and recalculate.</t>
  </si>
  <si>
    <t>(Line 8 times Line 9)</t>
  </si>
  <si>
    <t>http://www.fema.gov/pdf/government/grant/pa/fema323_app_handbk.pdf</t>
  </si>
  <si>
    <t>If your local government wants to prepare for more than one natural disaster event</t>
  </si>
  <si>
    <t>Sum total financial vulnerability from each disaster event calculated to identify total</t>
  </si>
  <si>
    <t>financial vulnerability</t>
  </si>
  <si>
    <t>Federally-Declared Disaster Example</t>
  </si>
  <si>
    <t>Peer Local Government Example</t>
  </si>
  <si>
    <t>between its financial vulnerability and capacity.</t>
  </si>
  <si>
    <t>(Sum of Lines 1-5)</t>
  </si>
  <si>
    <t>Rank the following strategies from what is most preferred to least preferred in your</t>
  </si>
  <si>
    <t>A. Generating New Revenue</t>
  </si>
  <si>
    <t>D. Borrowing</t>
  </si>
  <si>
    <t>If all strategies have been considered, go to Step 8.</t>
  </si>
  <si>
    <t>New Revenue Source:</t>
  </si>
  <si>
    <t xml:space="preserve">If your local government does not believe it can accomplish Strategy A in the next </t>
  </si>
  <si>
    <t>12 months, then go back to Step 3 and move to the step affiliated with your next most</t>
  </si>
  <si>
    <t>Worksheet 4 Continued</t>
  </si>
  <si>
    <t>preferred strategy. If you can accomplish this step in the next 12 months, complete the</t>
  </si>
  <si>
    <t>form below.</t>
  </si>
  <si>
    <t>New Dedicated Fund / Fund Threshold Created:</t>
  </si>
  <si>
    <t>If your local government does not believe it can accomplish Strategy C in the next</t>
  </si>
  <si>
    <t xml:space="preserve">If your local government does not believe it can accomplish Strategy D in the next </t>
  </si>
  <si>
    <t>12 months, then  go back to Step 3 and move to the step affiliated with your next most</t>
  </si>
  <si>
    <t>This worksheet is meant to help you identify joint vulnerabilities between your community</t>
  </si>
  <si>
    <t>and others and think about general strategies that might help to lower the overall region's</t>
  </si>
  <si>
    <t>financial vulnerability. One can easily generalize this approach to three or more</t>
  </si>
  <si>
    <t>the physical vulnerability for the given disasters identified in Step 1.</t>
  </si>
  <si>
    <t>Identify which local government (if either) has control over the physical asset that is</t>
  </si>
  <si>
    <t>Identify political jursidictions impacted financially by a joint physical vulnerability</t>
  </si>
  <si>
    <t>Identify what level of financial vulnerability each local government would incur by</t>
  </si>
  <si>
    <t>creating the potential financial vulnerability. (Place an X next to the local government)</t>
  </si>
  <si>
    <t>Worksheet 5 Continued</t>
  </si>
  <si>
    <t>Rank which of the following strategies best mitigates the physical vulnerability that creates</t>
  </si>
  <si>
    <t>Creation of new or modification of existing contractual arrangements to mitigate</t>
  </si>
  <si>
    <t>Evaluation of alternative ownership arrangements of the physical assets between</t>
  </si>
  <si>
    <t>Use higher level governmental units to create/modify laws, codes, rules and</t>
  </si>
  <si>
    <t>other regulations to generate local government behavior that mitigates joint</t>
  </si>
  <si>
    <t>financial vulnerabilities between jurisdictions.</t>
  </si>
  <si>
    <t>joint financial vulnerabilities</t>
  </si>
  <si>
    <t>local governments.</t>
  </si>
  <si>
    <r>
      <t>Line 3: Category C - Category G Costs</t>
    </r>
    <r>
      <rPr>
        <vertAlign val="superscript"/>
        <sz val="12"/>
        <rFont val="Cambria"/>
        <family val="1"/>
      </rPr>
      <t>1</t>
    </r>
  </si>
  <si>
    <r>
      <rPr>
        <i/>
        <vertAlign val="superscript"/>
        <sz val="12"/>
        <rFont val="Cambria"/>
        <family val="1"/>
      </rPr>
      <t>1</t>
    </r>
    <r>
      <rPr>
        <i/>
        <sz val="12"/>
        <rFont val="Cambria"/>
        <family val="1"/>
      </rPr>
      <t>Categories C-G represent infrastructure-related expenses. Details can be found at</t>
    </r>
  </si>
  <si>
    <t>preferred strategy. If you can accomplish this step in the next 12 months, complete</t>
  </si>
  <si>
    <t>(Line 1-Line 6)</t>
  </si>
  <si>
    <t>you have reached Step 9 again, go back to Step 3 and follow the steps one more time,</t>
  </si>
  <si>
    <t>Appendix: Module Worksheets</t>
  </si>
  <si>
    <t>Introduction</t>
  </si>
  <si>
    <t>This Microsoft Excel spreadsheet is intended to supplement</t>
  </si>
  <si>
    <t xml:space="preserve"> "Financial Planning for Natural Disasters:</t>
  </si>
  <si>
    <t>A Workbook for Local Governments and Regions."</t>
  </si>
  <si>
    <t>Accessing Data for Spreadsheets</t>
  </si>
  <si>
    <t>audited financial statements. If you are unfamiliar with these documents,</t>
  </si>
  <si>
    <t>Directions for Completing the Worksheets</t>
  </si>
  <si>
    <t>In many cases, data in later worksheets are dependent on data</t>
  </si>
  <si>
    <t>(Yellow)</t>
  </si>
  <si>
    <t>(Gray)</t>
  </si>
  <si>
    <t>can pick. In some cases, you can choose to leave them</t>
  </si>
  <si>
    <t>(Light Blue)</t>
  </si>
  <si>
    <t>Questions and Feedback</t>
  </si>
  <si>
    <t>J. Matthew Fannin</t>
  </si>
  <si>
    <t>Associate Director, Analytic and Academic Programs</t>
  </si>
  <si>
    <t>Associate Professor</t>
  </si>
  <si>
    <t>Louisiana State University</t>
  </si>
  <si>
    <t>mfannin@agcenter.lsu.edu</t>
  </si>
  <si>
    <t>NADO Research Foundation</t>
  </si>
  <si>
    <t>Megan McConville</t>
  </si>
  <si>
    <t>Program Manager</t>
  </si>
  <si>
    <t>mmcconville@nado.org</t>
  </si>
  <si>
    <t>April 2015</t>
  </si>
  <si>
    <t>Rural Policy Research Institute (RUPRI)</t>
  </si>
  <si>
    <t>This is a recent effort by FEMA to make their data more widely available.</t>
  </si>
  <si>
    <t>The following colored cells in the worksheets typically require data.</t>
  </si>
  <si>
    <t>If you do not already have a copy of the workbook, you can dowload it at</t>
  </si>
  <si>
    <t>http://www.nado.org/wp-content/uploads/2014/01/FINAL_Workbook.pdf</t>
  </si>
  <si>
    <t>For examples of how this might occur, see Module 5 in the workbook.</t>
  </si>
  <si>
    <t>below to estimate financial vulnerability.</t>
  </si>
  <si>
    <t>Line 4: Own Local Government's Current Assessed Valuation</t>
  </si>
  <si>
    <t>Line 5: Own Local Government's Current Financial Vulnerability</t>
  </si>
  <si>
    <t xml:space="preserve">If your local government does not believe it can accomplish Strategy B in the next </t>
  </si>
  <si>
    <t>event on your local government geography.</t>
  </si>
  <si>
    <t>This worksheet is a step-by-step guide for helping a local government close the gap</t>
  </si>
  <si>
    <t>Rank the top three natural disasters in your individual community/regional based</t>
  </si>
  <si>
    <t>https://www.fema.gov/data-feeds</t>
  </si>
  <si>
    <t xml:space="preserve">Data on historical disasters that have received disaster declarations and were </t>
  </si>
  <si>
    <t>part of FEMA's Public Assistance program can be found at</t>
  </si>
  <si>
    <t>In addition, you will need data from your individual local government's</t>
  </si>
  <si>
    <t>contact a local government official who assisted in their creation for guidance.</t>
  </si>
  <si>
    <t>The worksheets are intended to be completed sequentially:</t>
  </si>
  <si>
    <t>Worksheet 1 followed by Worksheet 2, etc, ending with Worksheet 5.</t>
  </si>
  <si>
    <t>from prior worksheets.</t>
  </si>
  <si>
    <t>blank. They are set up to allow you to delete a selected</t>
  </si>
  <si>
    <t>item and reselect a new item.</t>
  </si>
  <si>
    <t>These cells have drop down lists from which you</t>
  </si>
  <si>
    <t>These are mandatory cells requiring financial data.</t>
  </si>
  <si>
    <t>These are cells requiring text or a ranking.</t>
  </si>
  <si>
    <t>If you have questions or feedback concerning these worksheets, please contact:</t>
  </si>
  <si>
    <t>Contact a regional university, nonprofit organization, or state or federal partner</t>
  </si>
  <si>
    <r>
      <t xml:space="preserve">Is the frequency of your disaster event </t>
    </r>
    <r>
      <rPr>
        <b/>
        <sz val="12"/>
        <color theme="1"/>
        <rFont val="Cambria"/>
        <family val="1"/>
      </rPr>
      <t>High</t>
    </r>
    <r>
      <rPr>
        <sz val="12"/>
        <color theme="1"/>
        <rFont val="Cambria"/>
        <family val="1"/>
      </rPr>
      <t xml:space="preserve"> or </t>
    </r>
    <r>
      <rPr>
        <b/>
        <sz val="12"/>
        <color theme="1"/>
        <rFont val="Cambria"/>
        <family val="1"/>
      </rPr>
      <t>Low</t>
    </r>
    <r>
      <rPr>
        <sz val="12"/>
        <color theme="1"/>
        <rFont val="Cambria"/>
        <family val="1"/>
      </rPr>
      <t xml:space="preserve">? If Low, go to </t>
    </r>
    <r>
      <rPr>
        <b/>
        <sz val="12"/>
        <color theme="1"/>
        <rFont val="Cambria"/>
        <family val="1"/>
      </rPr>
      <t>Step 2.</t>
    </r>
    <r>
      <rPr>
        <sz val="12"/>
        <color theme="1"/>
        <rFont val="Cambria"/>
        <family val="1"/>
      </rPr>
      <t xml:space="preserve"> If High,</t>
    </r>
  </si>
  <si>
    <r>
      <t xml:space="preserve">go to </t>
    </r>
    <r>
      <rPr>
        <b/>
        <sz val="12"/>
        <color theme="1"/>
        <rFont val="Cambria"/>
        <family val="1"/>
      </rPr>
      <t>Step 3</t>
    </r>
    <r>
      <rPr>
        <sz val="12"/>
        <color theme="1"/>
        <rFont val="Cambria"/>
        <family val="1"/>
      </rPr>
      <t>.</t>
    </r>
  </si>
  <si>
    <t>Has your local government experienced a disaster event of this type in recent history?</t>
  </si>
  <si>
    <r>
      <t xml:space="preserve">If </t>
    </r>
    <r>
      <rPr>
        <b/>
        <sz val="12"/>
        <color theme="1"/>
        <rFont val="Cambria"/>
        <family val="1"/>
      </rPr>
      <t>Yes,</t>
    </r>
    <r>
      <rPr>
        <sz val="12"/>
        <color theme="1"/>
        <rFont val="Cambria"/>
        <family val="1"/>
      </rPr>
      <t xml:space="preserve"> go to </t>
    </r>
    <r>
      <rPr>
        <b/>
        <sz val="12"/>
        <color theme="1"/>
        <rFont val="Cambria"/>
        <family val="1"/>
      </rPr>
      <t>Step 4</t>
    </r>
    <r>
      <rPr>
        <sz val="12"/>
        <color theme="1"/>
        <rFont val="Cambria"/>
        <family val="1"/>
      </rPr>
      <t xml:space="preserve">. If </t>
    </r>
    <r>
      <rPr>
        <b/>
        <sz val="12"/>
        <color theme="1"/>
        <rFont val="Cambria"/>
        <family val="1"/>
      </rPr>
      <t>No</t>
    </r>
    <r>
      <rPr>
        <sz val="12"/>
        <color theme="1"/>
        <rFont val="Cambria"/>
        <family val="1"/>
      </rPr>
      <t xml:space="preserve">, go to </t>
    </r>
    <r>
      <rPr>
        <b/>
        <sz val="12"/>
        <color theme="1"/>
        <rFont val="Cambria"/>
        <family val="1"/>
      </rPr>
      <t>Step 5</t>
    </r>
    <r>
      <rPr>
        <sz val="12"/>
        <color theme="1"/>
        <rFont val="Cambria"/>
        <family val="1"/>
      </rPr>
      <t>.</t>
    </r>
  </si>
  <si>
    <r>
      <t xml:space="preserve">Completing Step 4 for </t>
    </r>
    <r>
      <rPr>
        <b/>
        <sz val="12"/>
        <color theme="1"/>
        <rFont val="Cambria"/>
        <family val="1"/>
      </rPr>
      <t>own local government</t>
    </r>
    <r>
      <rPr>
        <sz val="12"/>
        <color theme="1"/>
        <rFont val="Cambria"/>
        <family val="1"/>
      </rPr>
      <t xml:space="preserve"> or</t>
    </r>
    <r>
      <rPr>
        <b/>
        <sz val="12"/>
        <color theme="1"/>
        <rFont val="Cambria"/>
        <family val="1"/>
      </rPr>
      <t xml:space="preserve"> peer</t>
    </r>
    <r>
      <rPr>
        <sz val="12"/>
        <color theme="1"/>
        <rFont val="Cambria"/>
        <family val="1"/>
      </rPr>
      <t xml:space="preserve"> </t>
    </r>
    <r>
      <rPr>
        <b/>
        <sz val="12"/>
        <color theme="1"/>
        <rFont val="Cambria"/>
        <family val="1"/>
      </rPr>
      <t>local government</t>
    </r>
  </si>
  <si>
    <t xml:space="preserve">This spreadsheet replicates the Appendix on pages 36-47 in the workbook. </t>
  </si>
  <si>
    <t>the module worksheets; however, it does require the collection of some external data.</t>
  </si>
  <si>
    <t>It provides preset formulas to assist with some of the calculations in each of</t>
  </si>
  <si>
    <t>Measure the gap between financial capacity and vulnerability using the form below.</t>
  </si>
  <si>
    <t>If Strategy C is ranked #1, go to Step 6. If Strategy D is ranked #1, go to Step. 7.</t>
  </si>
  <si>
    <t>12 months, go back to Step 3 and move to the step affiliated with your next most</t>
  </si>
  <si>
    <t>the form below.</t>
  </si>
  <si>
    <t>replacing "four years" with "ten years."</t>
  </si>
  <si>
    <t>related to the disaster you identified for Modules 2-4, or in Step 3 of Module 1.</t>
  </si>
  <si>
    <t>the joint financial vulnerability:</t>
  </si>
  <si>
    <t>$0.00</t>
  </si>
  <si>
    <t>(No Color)</t>
  </si>
  <si>
    <t>These cells contain formulas that change as you fill</t>
  </si>
  <si>
    <t>Yellow and Gray cells. Do not enter any values in these cells.</t>
  </si>
  <si>
    <t>Once at the site,</t>
  </si>
  <si>
    <t xml:space="preserve">They admit there are some errors in the dataset. If you find it difficult to </t>
  </si>
  <si>
    <t>obtain the specific data you need on this website or are concerned about errors,</t>
  </si>
  <si>
    <t xml:space="preserve"> contact your state emergency management agency that works with FEMA</t>
  </si>
  <si>
    <t xml:space="preserve"> on federally declared disasters. They are likely to have a separate database </t>
  </si>
  <si>
    <t>with the data you need to complete the worksheets.</t>
  </si>
  <si>
    <t>1) Go to the "Public Assistants Applicants" link, download and open the  spreadsheet</t>
  </si>
  <si>
    <t>2) Go to the "Disaster Declarations Summaries" link, download and open the</t>
  </si>
  <si>
    <t>(csv file) and identify the "applicant id" affiliated with your</t>
  </si>
  <si>
    <t>local government (applicant name)</t>
  </si>
  <si>
    <t xml:space="preserve">spreadsheet (csv file) and identify the "disaster number" affiliated with the </t>
  </si>
  <si>
    <t>historical disaster you are modeling</t>
  </si>
  <si>
    <t>3) Go to "Public Assistance Funded Projects: Details" link and download the</t>
  </si>
  <si>
    <t xml:space="preserve">spreadsheet (csv file). (This file is large and may take time to download). </t>
  </si>
  <si>
    <t>Once opened, filter the columns under applicant id and disaster number collected</t>
  </si>
  <si>
    <t xml:space="preserve"> in step one and step two. The remaining rows should represent your local</t>
  </si>
  <si>
    <t>government's public assistance projects that were affiliated with your chosen disaster.</t>
  </si>
  <si>
    <t>Intro to Worksheets Continued</t>
  </si>
  <si>
    <t>By choosing "peer" or "local" the spreadsheet you will apply the</t>
  </si>
  <si>
    <t>appropriate formulas for measuring your local government's</t>
  </si>
  <si>
    <r>
      <t xml:space="preserve">(e.g. multiple disaster types or multiple disaster events of same type), go back to </t>
    </r>
    <r>
      <rPr>
        <b/>
        <sz val="12"/>
        <color theme="1"/>
        <rFont val="Cambria"/>
        <family val="1"/>
      </rPr>
      <t>Step 1.</t>
    </r>
  </si>
  <si>
    <t>Note: All Lines in Step 1 will be filled from values filled in Steps 3-7 or previous spreadsheets.</t>
  </si>
  <si>
    <t>Go to Step 3.</t>
  </si>
  <si>
    <t>If Strategy A is ranked #1, then proceed to Step 4. If Strategy B is ranked #1,</t>
  </si>
  <si>
    <t xml:space="preserve"> go to Step 5.</t>
  </si>
  <si>
    <t>If financial capacity (Line 1) minus vulnerability (Line 7) is greater than zero, stop. The</t>
  </si>
  <si>
    <t>local government is financially prepared for the chosen disaster event. You have</t>
  </si>
  <si>
    <t xml:space="preserve"> completed the worksheet.</t>
  </si>
  <si>
    <t>If financial capacity (Line 1) minus financial vulnerability (Line 7) is less than zero, go to</t>
  </si>
  <si>
    <t>is greater than zero. If Line 6-Line 7 is less than 0, then go to Step 8.</t>
  </si>
  <si>
    <t>Step 2. If you have already completed Steps 2-4, complete Step 5 through 8 until Line 6-Line 7</t>
  </si>
  <si>
    <t>dedications</t>
  </si>
  <si>
    <t>C. Reprioritize exsting revenue/spending - Reprioritize existing revenue</t>
  </si>
  <si>
    <t>B. Reprioritize existing revenue/spending - Creation of dedicated fund</t>
  </si>
  <si>
    <t>/fund thresholds</t>
  </si>
  <si>
    <t>You have exhausted all strategies and your financial vulnerability still exceeds your  financial</t>
  </si>
  <si>
    <t>capacity, meaning you lack the financial capacity needed to adequately prepare for your identified</t>
  </si>
  <si>
    <t xml:space="preserve"> disaster event over the next 12 months. Move to Step 9.</t>
  </si>
  <si>
    <t>community. The most preferred strategy should receive a rank of 1. The least preferred</t>
  </si>
  <si>
    <t xml:space="preserve"> should receive a rank of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</si>
</sst>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yyyy\-mm\-dd"/>
    <numFmt numFmtId="166" formatCode="0.000"/>
    <numFmt numFmtId="167" formatCode="&quot;$&quot;#,##0.00"/>
  </numFmts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i/>
      <sz val="12"/>
      <color theme="1"/>
      <name val="Calibri"/>
      <family val="2"/>
      <scheme val="minor"/>
    </font>
    <font>
      <i/>
      <sz val="12"/>
      <color theme="1"/>
      <name val="Cambria"/>
      <family val="1"/>
    </font>
    <font>
      <b/>
      <sz val="12"/>
      <color theme="1"/>
      <name val="Cambria"/>
      <family val="1"/>
    </font>
    <font>
      <i/>
      <sz val="14"/>
      <color theme="1"/>
      <name val="Cambria"/>
      <family val="1"/>
    </font>
    <font>
      <sz val="12"/>
      <name val="Cambria"/>
      <family val="1"/>
    </font>
    <font>
      <sz val="10"/>
      <name val="Arial"/>
      <family val="2"/>
    </font>
    <font>
      <b/>
      <i/>
      <sz val="12"/>
      <color theme="1"/>
      <name val="Cambria"/>
      <family val="1"/>
    </font>
    <font>
      <sz val="14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1"/>
      <color theme="1"/>
      <name val="Calibri"/>
      <family val="2"/>
      <scheme val="minor"/>
    </font>
    <font>
      <sz val="22"/>
      <color theme="1"/>
      <name val="Cambria"/>
      <family val="1"/>
    </font>
    <font>
      <sz val="22"/>
      <color rgb="FF002060"/>
      <name val="Cambria"/>
      <family val="1"/>
    </font>
    <font>
      <sz val="14"/>
      <name val="Cambria"/>
      <family val="1"/>
    </font>
    <font>
      <sz val="14"/>
      <color rgb="FF002060"/>
      <name val="Cambria"/>
      <family val="1"/>
    </font>
    <font>
      <sz val="14"/>
      <color rgb="FF002060"/>
      <name val="Calibri"/>
      <family val="2"/>
      <scheme val="minor"/>
    </font>
    <font>
      <b/>
      <sz val="14"/>
      <color rgb="FF002060"/>
      <name val="Cambria"/>
      <family val="1"/>
    </font>
    <font>
      <u/>
      <sz val="11"/>
      <color theme="10"/>
      <name val="Calibri"/>
      <family val="2"/>
      <scheme val="minor"/>
    </font>
    <font>
      <sz val="26"/>
      <color rgb="FF002060"/>
      <name val="Cambria"/>
      <family val="1"/>
    </font>
    <font>
      <b/>
      <sz val="12"/>
      <name val="Cambria"/>
      <family val="1"/>
    </font>
    <font>
      <vertAlign val="superscript"/>
      <sz val="12"/>
      <name val="Cambria"/>
      <family val="1"/>
    </font>
    <font>
      <sz val="12"/>
      <name val="Calibri"/>
      <family val="2"/>
      <scheme val="minor"/>
    </font>
    <font>
      <i/>
      <sz val="12"/>
      <name val="Cambria"/>
      <family val="1"/>
    </font>
    <font>
      <i/>
      <vertAlign val="superscript"/>
      <sz val="12"/>
      <name val="Cambria"/>
      <family val="1"/>
    </font>
    <font>
      <i/>
      <u/>
      <sz val="12"/>
      <name val="Cambria"/>
      <family val="1"/>
    </font>
    <font>
      <u/>
      <sz val="12"/>
      <color theme="10"/>
      <name val="Calibri"/>
      <family val="2"/>
      <scheme val="minor"/>
    </font>
    <font>
      <u/>
      <sz val="11"/>
      <color theme="10"/>
      <name val="Cambria"/>
      <family val="1"/>
    </font>
    <font>
      <u/>
      <sz val="12"/>
      <color theme="10"/>
      <name val="Cambria"/>
      <family val="1"/>
    </font>
    <font>
      <sz val="14"/>
      <color rgb="FFFF0000"/>
      <name val="Calibri"/>
      <family val="2"/>
      <scheme val="minor"/>
    </font>
    <font>
      <sz val="12"/>
      <color rgb="FFFF0000"/>
      <name val="Cambria"/>
      <family val="1"/>
    </font>
    <font>
      <sz val="11"/>
      <color rgb="FFFF0000"/>
      <name val="Cambria"/>
      <family val="1"/>
    </font>
    <font>
      <sz val="12"/>
      <color theme="5"/>
      <name val="Cambria"/>
      <family val="1"/>
    </font>
    <font>
      <sz val="11"/>
      <color theme="5"/>
      <name val="Cambria"/>
      <family val="1"/>
    </font>
    <font>
      <sz val="14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indexed="64"/>
      </bottom>
      <diagonal/>
    </border>
    <border>
      <left/>
      <right style="medium">
        <color rgb="FF002060"/>
      </right>
      <top/>
      <bottom style="thin">
        <color rgb="FF002060"/>
      </bottom>
      <diagonal/>
    </border>
  </borders>
  <cellStyleXfs count="4">
    <xf numFmtId="0" fontId="0" fillId="0" borderId="0"/>
    <xf numFmtId="0" fontId="12" fillId="0" borderId="0"/>
    <xf numFmtId="44" fontId="18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4">
    <xf numFmtId="0" fontId="0" fillId="0" borderId="0" xfId="0"/>
    <xf numFmtId="0" fontId="5" fillId="0" borderId="0" xfId="0" applyFont="1"/>
    <xf numFmtId="0" fontId="1" fillId="0" borderId="0" xfId="0" applyFont="1"/>
    <xf numFmtId="0" fontId="6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6" fillId="0" borderId="0" xfId="0" applyNumberFormat="1" applyFont="1"/>
    <xf numFmtId="9" fontId="0" fillId="0" borderId="0" xfId="0" applyNumberFormat="1"/>
    <xf numFmtId="0" fontId="12" fillId="0" borderId="0" xfId="1" applyNumberFormat="1" applyFont="1" applyFill="1" applyBorder="1" applyAlignment="1" applyProtection="1">
      <alignment horizontal="left"/>
    </xf>
    <xf numFmtId="0" fontId="12" fillId="0" borderId="0" xfId="1"/>
    <xf numFmtId="165" fontId="12" fillId="0" borderId="0" xfId="1" applyNumberFormat="1" applyFont="1" applyFill="1" applyBorder="1" applyAlignment="1" applyProtection="1"/>
    <xf numFmtId="166" fontId="12" fillId="0" borderId="0" xfId="1" applyNumberFormat="1" applyFont="1" applyFill="1" applyBorder="1" applyAlignment="1" applyProtection="1"/>
    <xf numFmtId="10" fontId="12" fillId="0" borderId="0" xfId="1" applyNumberFormat="1"/>
    <xf numFmtId="167" fontId="5" fillId="0" borderId="0" xfId="0" applyNumberFormat="1" applyFont="1"/>
    <xf numFmtId="0" fontId="14" fillId="3" borderId="0" xfId="0" applyFont="1" applyFill="1" applyAlignment="1">
      <alignment horizontal="center"/>
    </xf>
    <xf numFmtId="0" fontId="15" fillId="0" borderId="0" xfId="0" applyFont="1"/>
    <xf numFmtId="49" fontId="15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13" fillId="0" borderId="0" xfId="0" applyFont="1"/>
    <xf numFmtId="0" fontId="19" fillId="0" borderId="0" xfId="0" applyFont="1"/>
    <xf numFmtId="49" fontId="20" fillId="0" borderId="0" xfId="0" applyNumberFormat="1" applyFont="1"/>
    <xf numFmtId="49" fontId="22" fillId="0" borderId="0" xfId="0" applyNumberFormat="1" applyFont="1"/>
    <xf numFmtId="0" fontId="5" fillId="0" borderId="0" xfId="0" applyFont="1" applyBorder="1"/>
    <xf numFmtId="0" fontId="11" fillId="0" borderId="0" xfId="0" applyFont="1" applyBorder="1"/>
    <xf numFmtId="49" fontId="15" fillId="0" borderId="3" xfId="0" applyNumberFormat="1" applyFont="1" applyBorder="1"/>
    <xf numFmtId="0" fontId="15" fillId="0" borderId="4" xfId="0" applyFont="1" applyBorder="1"/>
    <xf numFmtId="0" fontId="15" fillId="0" borderId="5" xfId="0" applyFont="1" applyBorder="1"/>
    <xf numFmtId="49" fontId="5" fillId="0" borderId="6" xfId="0" applyNumberFormat="1" applyFont="1" applyBorder="1"/>
    <xf numFmtId="0" fontId="5" fillId="0" borderId="8" xfId="0" applyFont="1" applyBorder="1"/>
    <xf numFmtId="49" fontId="15" fillId="0" borderId="9" xfId="0" applyNumberFormat="1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0" xfId="0" applyFont="1" applyBorder="1"/>
    <xf numFmtId="0" fontId="20" fillId="0" borderId="0" xfId="0" applyFont="1"/>
    <xf numFmtId="0" fontId="23" fillId="0" borderId="0" xfId="0" applyFont="1"/>
    <xf numFmtId="0" fontId="22" fillId="0" borderId="0" xfId="0" applyFont="1"/>
    <xf numFmtId="0" fontId="24" fillId="0" borderId="0" xfId="0" applyFont="1"/>
    <xf numFmtId="0" fontId="5" fillId="0" borderId="3" xfId="0" applyFont="1" applyBorder="1"/>
    <xf numFmtId="0" fontId="2" fillId="0" borderId="4" xfId="0" applyFont="1" applyBorder="1"/>
    <xf numFmtId="0" fontId="5" fillId="0" borderId="6" xfId="0" applyFont="1" applyBorder="1"/>
    <xf numFmtId="9" fontId="11" fillId="4" borderId="8" xfId="0" applyNumberFormat="1" applyFont="1" applyFill="1" applyBorder="1"/>
    <xf numFmtId="0" fontId="2" fillId="0" borderId="6" xfId="0" applyFont="1" applyBorder="1"/>
    <xf numFmtId="0" fontId="2" fillId="0" borderId="0" xfId="0" applyFont="1" applyBorder="1"/>
    <xf numFmtId="0" fontId="1" fillId="0" borderId="8" xfId="0" applyFont="1" applyBorder="1"/>
    <xf numFmtId="0" fontId="2" fillId="0" borderId="8" xfId="0" applyFont="1" applyBorder="1"/>
    <xf numFmtId="0" fontId="8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2" fillId="0" borderId="0" xfId="0" applyFont="1" applyBorder="1"/>
    <xf numFmtId="0" fontId="23" fillId="0" borderId="9" xfId="0" applyFont="1" applyBorder="1"/>
    <xf numFmtId="0" fontId="23" fillId="0" borderId="10" xfId="0" applyFont="1" applyBorder="1"/>
    <xf numFmtId="0" fontId="23" fillId="0" borderId="11" xfId="0" applyFont="1" applyBorder="1"/>
    <xf numFmtId="0" fontId="2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8" fillId="0" borderId="9" xfId="0" applyFont="1" applyBorder="1"/>
    <xf numFmtId="0" fontId="15" fillId="0" borderId="3" xfId="0" applyFont="1" applyBorder="1"/>
    <xf numFmtId="0" fontId="5" fillId="0" borderId="8" xfId="0" applyFont="1" applyFill="1" applyBorder="1"/>
    <xf numFmtId="0" fontId="15" fillId="0" borderId="6" xfId="0" applyFont="1" applyBorder="1"/>
    <xf numFmtId="0" fontId="15" fillId="0" borderId="8" xfId="0" applyFont="1" applyBorder="1"/>
    <xf numFmtId="167" fontId="15" fillId="0" borderId="8" xfId="0" applyNumberFormat="1" applyFont="1" applyBorder="1"/>
    <xf numFmtId="0" fontId="15" fillId="0" borderId="9" xfId="0" applyFont="1" applyBorder="1"/>
    <xf numFmtId="0" fontId="11" fillId="0" borderId="6" xfId="0" applyFont="1" applyBorder="1"/>
    <xf numFmtId="0" fontId="5" fillId="0" borderId="9" xfId="0" applyFont="1" applyBorder="1"/>
    <xf numFmtId="0" fontId="26" fillId="0" borderId="0" xfId="0" applyFont="1"/>
    <xf numFmtId="0" fontId="11" fillId="0" borderId="3" xfId="0" applyFont="1" applyBorder="1"/>
    <xf numFmtId="0" fontId="14" fillId="0" borderId="4" xfId="0" applyFont="1" applyBorder="1"/>
    <xf numFmtId="0" fontId="27" fillId="0" borderId="5" xfId="0" applyFont="1" applyBorder="1"/>
    <xf numFmtId="0" fontId="21" fillId="0" borderId="0" xfId="0" applyFont="1" applyBorder="1"/>
    <xf numFmtId="0" fontId="14" fillId="0" borderId="6" xfId="0" applyFont="1" applyBorder="1"/>
    <xf numFmtId="0" fontId="14" fillId="0" borderId="0" xfId="0" applyFont="1" applyBorder="1"/>
    <xf numFmtId="0" fontId="29" fillId="0" borderId="8" xfId="0" applyFont="1" applyBorder="1"/>
    <xf numFmtId="164" fontId="11" fillId="0" borderId="8" xfId="0" applyNumberFormat="1" applyFont="1" applyBorder="1"/>
    <xf numFmtId="0" fontId="11" fillId="0" borderId="8" xfId="0" applyFont="1" applyBorder="1"/>
    <xf numFmtId="10" fontId="11" fillId="0" borderId="8" xfId="0" applyNumberFormat="1" applyFont="1" applyBorder="1"/>
    <xf numFmtId="167" fontId="11" fillId="0" borderId="8" xfId="0" applyNumberFormat="1" applyFont="1" applyBorder="1"/>
    <xf numFmtId="0" fontId="14" fillId="0" borderId="8" xfId="0" applyFont="1" applyBorder="1"/>
    <xf numFmtId="0" fontId="30" fillId="0" borderId="6" xfId="0" applyFont="1" applyBorder="1"/>
    <xf numFmtId="0" fontId="32" fillId="0" borderId="6" xfId="3" applyFont="1" applyBorder="1"/>
    <xf numFmtId="167" fontId="5" fillId="0" borderId="8" xfId="0" applyNumberFormat="1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67" fontId="11" fillId="2" borderId="8" xfId="0" applyNumberFormat="1" applyFont="1" applyFill="1" applyBorder="1"/>
    <xf numFmtId="167" fontId="11" fillId="2" borderId="12" xfId="0" applyNumberFormat="1" applyFont="1" applyFill="1" applyBorder="1"/>
    <xf numFmtId="167" fontId="5" fillId="2" borderId="8" xfId="0" applyNumberFormat="1" applyFont="1" applyFill="1" applyBorder="1" applyAlignment="1">
      <alignment horizontal="center"/>
    </xf>
    <xf numFmtId="44" fontId="1" fillId="2" borderId="8" xfId="2" applyFont="1" applyFill="1" applyBorder="1"/>
    <xf numFmtId="44" fontId="1" fillId="0" borderId="8" xfId="2" applyFont="1" applyBorder="1" applyAlignment="1">
      <alignment horizontal="center"/>
    </xf>
    <xf numFmtId="10" fontId="1" fillId="0" borderId="8" xfId="0" applyNumberFormat="1" applyFont="1" applyBorder="1"/>
    <xf numFmtId="167" fontId="5" fillId="2" borderId="8" xfId="0" applyNumberFormat="1" applyFont="1" applyFill="1" applyBorder="1"/>
    <xf numFmtId="0" fontId="15" fillId="5" borderId="2" xfId="0" applyFont="1" applyFill="1" applyBorder="1"/>
    <xf numFmtId="0" fontId="15" fillId="5" borderId="13" xfId="0" applyFont="1" applyFill="1" applyBorder="1"/>
    <xf numFmtId="167" fontId="15" fillId="2" borderId="7" xfId="0" applyNumberFormat="1" applyFont="1" applyFill="1" applyBorder="1"/>
    <xf numFmtId="0" fontId="15" fillId="0" borderId="0" xfId="0" applyFont="1" applyFill="1" applyBorder="1"/>
    <xf numFmtId="0" fontId="5" fillId="5" borderId="1" xfId="0" applyFont="1" applyFill="1" applyBorder="1"/>
    <xf numFmtId="167" fontId="5" fillId="2" borderId="1" xfId="0" applyNumberFormat="1" applyFont="1" applyFill="1" applyBorder="1"/>
    <xf numFmtId="0" fontId="15" fillId="5" borderId="1" xfId="0" applyFont="1" applyFill="1" applyBorder="1"/>
    <xf numFmtId="49" fontId="33" fillId="0" borderId="0" xfId="3" applyNumberFormat="1" applyFont="1"/>
    <xf numFmtId="49" fontId="11" fillId="2" borderId="0" xfId="0" applyNumberFormat="1" applyFont="1" applyFill="1"/>
    <xf numFmtId="49" fontId="15" fillId="3" borderId="0" xfId="0" applyNumberFormat="1" applyFont="1" applyFill="1"/>
    <xf numFmtId="0" fontId="5" fillId="5" borderId="7" xfId="0" applyFont="1" applyFill="1" applyBorder="1"/>
    <xf numFmtId="0" fontId="5" fillId="5" borderId="2" xfId="0" applyFont="1" applyFill="1" applyBorder="1"/>
    <xf numFmtId="49" fontId="15" fillId="5" borderId="0" xfId="0" applyNumberFormat="1" applyFont="1" applyFill="1"/>
    <xf numFmtId="49" fontId="16" fillId="0" borderId="0" xfId="0" applyNumberFormat="1" applyFont="1"/>
    <xf numFmtId="49" fontId="9" fillId="0" borderId="0" xfId="0" applyNumberFormat="1" applyFont="1"/>
    <xf numFmtId="0" fontId="1" fillId="0" borderId="8" xfId="0" applyNumberFormat="1" applyFont="1" applyBorder="1" applyAlignment="1">
      <alignment horizontal="center"/>
    </xf>
    <xf numFmtId="49" fontId="34" fillId="0" borderId="0" xfId="3" applyNumberFormat="1" applyFont="1"/>
    <xf numFmtId="49" fontId="35" fillId="0" borderId="0" xfId="3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1" fillId="0" borderId="0" xfId="0" applyFont="1"/>
    <xf numFmtId="0" fontId="40" fillId="0" borderId="0" xfId="0" applyFont="1"/>
    <xf numFmtId="0" fontId="40" fillId="0" borderId="0" xfId="0" applyFont="1" applyFill="1"/>
    <xf numFmtId="49" fontId="11" fillId="0" borderId="0" xfId="3" applyNumberFormat="1" applyFont="1"/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4">
    <cellStyle name="Currency" xfId="2" builtinId="4"/>
    <cellStyle name="Hyperlink" xfId="3" builtinId="8"/>
    <cellStyle name="Normal" xfId="0" builtinId="0"/>
    <cellStyle name="Normal 2" xfId="1"/>
  </cellStyles>
  <dxfs count="2">
    <dxf>
      <font>
        <color auto="1"/>
      </font>
      <fill>
        <patternFill>
          <fgColor auto="1"/>
        </patternFill>
      </fill>
    </dxf>
    <dxf>
      <font>
        <color rgb="FFC00000"/>
      </font>
      <fill>
        <patternFill>
          <f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508254</xdr:colOff>
      <xdr:row>3</xdr:row>
      <xdr:rowOff>72009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0</xdr:row>
      <xdr:rowOff>85725</xdr:rowOff>
    </xdr:from>
    <xdr:to>
      <xdr:col>8</xdr:col>
      <xdr:colOff>571787</xdr:colOff>
      <xdr:row>2</xdr:row>
      <xdr:rowOff>135221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85725"/>
          <a:ext cx="1133762" cy="411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9525</xdr:rowOff>
    </xdr:from>
    <xdr:to>
      <xdr:col>1</xdr:col>
      <xdr:colOff>508254</xdr:colOff>
      <xdr:row>80</xdr:row>
      <xdr:rowOff>33909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1140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77</xdr:row>
      <xdr:rowOff>66675</xdr:rowOff>
    </xdr:from>
    <xdr:to>
      <xdr:col>8</xdr:col>
      <xdr:colOff>571787</xdr:colOff>
      <xdr:row>79</xdr:row>
      <xdr:rowOff>68546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15068550"/>
          <a:ext cx="1133762" cy="411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1</xdr:col>
      <xdr:colOff>508254</xdr:colOff>
      <xdr:row>42</xdr:row>
      <xdr:rowOff>5334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3910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39</xdr:row>
      <xdr:rowOff>38100</xdr:rowOff>
    </xdr:from>
    <xdr:to>
      <xdr:col>8</xdr:col>
      <xdr:colOff>571787</xdr:colOff>
      <xdr:row>41</xdr:row>
      <xdr:rowOff>20921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7658100"/>
          <a:ext cx="1133762" cy="411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508254</xdr:colOff>
      <xdr:row>3</xdr:row>
      <xdr:rowOff>5334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66676</xdr:colOff>
      <xdr:row>0</xdr:row>
      <xdr:rowOff>104775</xdr:rowOff>
    </xdr:from>
    <xdr:to>
      <xdr:col>8</xdr:col>
      <xdr:colOff>590838</xdr:colOff>
      <xdr:row>2</xdr:row>
      <xdr:rowOff>154271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6" y="104775"/>
          <a:ext cx="1133762" cy="4114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508254</xdr:colOff>
      <xdr:row>2</xdr:row>
      <xdr:rowOff>138684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0</xdr:row>
      <xdr:rowOff>66675</xdr:rowOff>
    </xdr:from>
    <xdr:to>
      <xdr:col>8</xdr:col>
      <xdr:colOff>924212</xdr:colOff>
      <xdr:row>2</xdr:row>
      <xdr:rowOff>1871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66675"/>
          <a:ext cx="1133762" cy="41144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</xdr:row>
      <xdr:rowOff>19050</xdr:rowOff>
    </xdr:from>
    <xdr:to>
      <xdr:col>1</xdr:col>
      <xdr:colOff>536829</xdr:colOff>
      <xdr:row>21</xdr:row>
      <xdr:rowOff>157734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86825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523875</xdr:colOff>
      <xdr:row>19</xdr:row>
      <xdr:rowOff>38100</xdr:rowOff>
    </xdr:from>
    <xdr:to>
      <xdr:col>8</xdr:col>
      <xdr:colOff>905162</xdr:colOff>
      <xdr:row>20</xdr:row>
      <xdr:rowOff>211421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8905875"/>
          <a:ext cx="1133762" cy="411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1</xdr:col>
      <xdr:colOff>508254</xdr:colOff>
      <xdr:row>57</xdr:row>
      <xdr:rowOff>138684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87925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561975</xdr:colOff>
      <xdr:row>55</xdr:row>
      <xdr:rowOff>47625</xdr:rowOff>
    </xdr:from>
    <xdr:to>
      <xdr:col>8</xdr:col>
      <xdr:colOff>943262</xdr:colOff>
      <xdr:row>56</xdr:row>
      <xdr:rowOff>220946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7735550"/>
          <a:ext cx="1133762" cy="4114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508254</xdr:colOff>
      <xdr:row>3</xdr:row>
      <xdr:rowOff>33909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0</xdr:row>
      <xdr:rowOff>47625</xdr:rowOff>
    </xdr:from>
    <xdr:to>
      <xdr:col>8</xdr:col>
      <xdr:colOff>638462</xdr:colOff>
      <xdr:row>2</xdr:row>
      <xdr:rowOff>97121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47625"/>
          <a:ext cx="1133762" cy="4114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508254</xdr:colOff>
      <xdr:row>3</xdr:row>
      <xdr:rowOff>72009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38100</xdr:rowOff>
    </xdr:from>
    <xdr:to>
      <xdr:col>8</xdr:col>
      <xdr:colOff>676562</xdr:colOff>
      <xdr:row>2</xdr:row>
      <xdr:rowOff>87596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100"/>
          <a:ext cx="1133762" cy="41144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43</xdr:row>
      <xdr:rowOff>28575</xdr:rowOff>
    </xdr:from>
    <xdr:to>
      <xdr:col>1</xdr:col>
      <xdr:colOff>527304</xdr:colOff>
      <xdr:row>46</xdr:row>
      <xdr:rowOff>52959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87730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43</xdr:row>
      <xdr:rowOff>76200</xdr:rowOff>
    </xdr:from>
    <xdr:to>
      <xdr:col>8</xdr:col>
      <xdr:colOff>657512</xdr:colOff>
      <xdr:row>45</xdr:row>
      <xdr:rowOff>78071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8924925"/>
          <a:ext cx="1133762" cy="41144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89</xdr:row>
      <xdr:rowOff>9525</xdr:rowOff>
    </xdr:from>
    <xdr:to>
      <xdr:col>1</xdr:col>
      <xdr:colOff>527304</xdr:colOff>
      <xdr:row>92</xdr:row>
      <xdr:rowOff>33909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77365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400050</xdr:colOff>
      <xdr:row>89</xdr:row>
      <xdr:rowOff>47625</xdr:rowOff>
    </xdr:from>
    <xdr:to>
      <xdr:col>8</xdr:col>
      <xdr:colOff>667037</xdr:colOff>
      <xdr:row>91</xdr:row>
      <xdr:rowOff>49496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7811750"/>
          <a:ext cx="1133762" cy="411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1</xdr:col>
      <xdr:colOff>508254</xdr:colOff>
      <xdr:row>125</xdr:row>
      <xdr:rowOff>24384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317325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122</xdr:row>
      <xdr:rowOff>28575</xdr:rowOff>
    </xdr:from>
    <xdr:to>
      <xdr:col>8</xdr:col>
      <xdr:colOff>657512</xdr:colOff>
      <xdr:row>124</xdr:row>
      <xdr:rowOff>30446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24717375"/>
          <a:ext cx="1133762" cy="4114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508254</xdr:colOff>
      <xdr:row>2</xdr:row>
      <xdr:rowOff>252984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0</xdr:row>
      <xdr:rowOff>28575</xdr:rowOff>
    </xdr:from>
    <xdr:to>
      <xdr:col>8</xdr:col>
      <xdr:colOff>1105187</xdr:colOff>
      <xdr:row>2</xdr:row>
      <xdr:rowOff>78071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28575"/>
          <a:ext cx="1133762" cy="4114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</xdr:col>
      <xdr:colOff>508254</xdr:colOff>
      <xdr:row>46</xdr:row>
      <xdr:rowOff>24384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77300"/>
          <a:ext cx="1117854" cy="614934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43</xdr:row>
      <xdr:rowOff>47625</xdr:rowOff>
    </xdr:from>
    <xdr:to>
      <xdr:col>8</xdr:col>
      <xdr:colOff>1095662</xdr:colOff>
      <xdr:row>45</xdr:row>
      <xdr:rowOff>49496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8924925"/>
          <a:ext cx="1133762" cy="411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fema.gov/data-feeds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nado.org/wp-content/uploads/2014/01/FINAL_Workbook.pdf" TargetMode="External"/><Relationship Id="rId5" Type="http://schemas.openxmlformats.org/officeDocument/2006/relationships/hyperlink" Target="mailto:mmcconville@nado.org" TargetMode="External"/><Relationship Id="rId4" Type="http://schemas.openxmlformats.org/officeDocument/2006/relationships/hyperlink" Target="mailto:mfannin@agcenter.l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ma.gov/pdf/government/grant/pa/fema323_app_handbk.pdf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01"/>
  <sheetViews>
    <sheetView tabSelected="1" workbookViewId="0">
      <selection activeCell="G3" sqref="G3"/>
    </sheetView>
  </sheetViews>
  <sheetFormatPr defaultRowHeight="14.25" x14ac:dyDescent="0.2"/>
  <cols>
    <col min="1" max="1" width="9.140625" style="20"/>
    <col min="2" max="2" width="12.5703125" style="19" customWidth="1"/>
    <col min="3" max="16384" width="9.140625" style="19"/>
  </cols>
  <sheetData>
    <row r="5" spans="1:15" ht="27" x14ac:dyDescent="0.35">
      <c r="A5" s="28" t="s">
        <v>177</v>
      </c>
    </row>
    <row r="6" spans="1:15" ht="27" x14ac:dyDescent="0.35">
      <c r="A6" s="28" t="s">
        <v>178</v>
      </c>
    </row>
    <row r="8" spans="1:15" ht="15.75" x14ac:dyDescent="0.25">
      <c r="A8" s="22" t="s">
        <v>179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x14ac:dyDescent="0.25">
      <c r="A9" s="22" t="s">
        <v>180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x14ac:dyDescent="0.25">
      <c r="A10" s="22" t="s">
        <v>181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x14ac:dyDescent="0.25">
      <c r="A11" s="22" t="s">
        <v>204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x14ac:dyDescent="0.25">
      <c r="A12" s="113" t="s">
        <v>205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2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x14ac:dyDescent="0.25">
      <c r="A14" s="22" t="s">
        <v>234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x14ac:dyDescent="0.25">
      <c r="A15" s="22" t="s">
        <v>236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x14ac:dyDescent="0.25">
      <c r="A16" s="22" t="s">
        <v>235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x14ac:dyDescent="0.25">
      <c r="A17" s="2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x14ac:dyDescent="0.25">
      <c r="A18" s="2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" x14ac:dyDescent="0.25">
      <c r="A19" s="29" t="s">
        <v>182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22" t="s">
        <v>215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x14ac:dyDescent="0.25">
      <c r="A21" s="22" t="s">
        <v>216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13" t="s">
        <v>214</v>
      </c>
      <c r="B22" s="1"/>
      <c r="C22" s="1"/>
      <c r="D22" s="1"/>
      <c r="E22" s="115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03"/>
      <c r="B23" s="1"/>
      <c r="C23" s="1"/>
      <c r="D23" s="1"/>
      <c r="E23" s="117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121" t="s">
        <v>248</v>
      </c>
      <c r="B24" s="1"/>
      <c r="C24" s="1"/>
      <c r="D24" s="1"/>
      <c r="E24" s="117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x14ac:dyDescent="0.25">
      <c r="A25" s="121" t="s">
        <v>254</v>
      </c>
      <c r="B25" s="1"/>
      <c r="C25" s="1"/>
      <c r="D25" s="1"/>
      <c r="E25" s="117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x14ac:dyDescent="0.25">
      <c r="A26" s="121" t="s">
        <v>256</v>
      </c>
      <c r="B26" s="1"/>
      <c r="C26" s="1"/>
      <c r="D26" s="1"/>
      <c r="E26" s="117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x14ac:dyDescent="0.25">
      <c r="A27" s="121" t="s">
        <v>257</v>
      </c>
      <c r="B27" s="1"/>
      <c r="C27" s="1"/>
      <c r="D27" s="1"/>
      <c r="E27" s="117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x14ac:dyDescent="0.25">
      <c r="A28" s="121"/>
      <c r="B28" s="1"/>
      <c r="C28" s="1"/>
      <c r="D28" s="1"/>
      <c r="E28" s="117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x14ac:dyDescent="0.25">
      <c r="A29" s="121" t="s">
        <v>255</v>
      </c>
      <c r="B29" s="1"/>
      <c r="C29" s="1"/>
      <c r="D29" s="1"/>
      <c r="E29" s="117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x14ac:dyDescent="0.25">
      <c r="A30" s="121" t="s">
        <v>258</v>
      </c>
      <c r="B30" s="1"/>
      <c r="C30" s="1"/>
      <c r="D30" s="1"/>
      <c r="E30" s="117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x14ac:dyDescent="0.25">
      <c r="A31" s="121" t="s">
        <v>259</v>
      </c>
      <c r="B31" s="1"/>
      <c r="C31" s="1"/>
      <c r="D31" s="1"/>
      <c r="E31" s="117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x14ac:dyDescent="0.25">
      <c r="A32" s="121"/>
      <c r="B32" s="1"/>
      <c r="C32" s="1"/>
      <c r="D32" s="1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121" t="s">
        <v>260</v>
      </c>
      <c r="B33" s="1"/>
      <c r="C33" s="1"/>
      <c r="D33" s="1"/>
      <c r="E33" s="117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x14ac:dyDescent="0.25">
      <c r="A34" s="121" t="s">
        <v>261</v>
      </c>
      <c r="B34" s="1"/>
      <c r="C34" s="1"/>
      <c r="D34" s="1"/>
      <c r="E34" s="117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x14ac:dyDescent="0.25">
      <c r="A35" s="121" t="s">
        <v>262</v>
      </c>
      <c r="B35" s="1"/>
      <c r="C35" s="1"/>
      <c r="D35" s="1"/>
      <c r="E35" s="117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x14ac:dyDescent="0.25">
      <c r="A36" s="121" t="s">
        <v>263</v>
      </c>
      <c r="B36" s="1"/>
      <c r="C36" s="1"/>
      <c r="D36" s="1"/>
      <c r="E36" s="117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x14ac:dyDescent="0.25">
      <c r="A37" s="121" t="s">
        <v>264</v>
      </c>
      <c r="B37" s="1"/>
      <c r="C37" s="1"/>
      <c r="D37" s="1"/>
      <c r="E37" s="117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x14ac:dyDescent="0.25">
      <c r="A38" s="19"/>
      <c r="B38" s="1"/>
      <c r="C38" s="1"/>
      <c r="D38" s="1"/>
      <c r="E38" s="117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x14ac:dyDescent="0.25">
      <c r="A39" s="19"/>
      <c r="B39" s="1"/>
      <c r="C39" s="1"/>
      <c r="D39" s="1"/>
      <c r="E39" s="117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8" x14ac:dyDescent="0.25">
      <c r="A40" s="113"/>
      <c r="B40" s="1"/>
      <c r="C40" s="43" t="s">
        <v>265</v>
      </c>
      <c r="E40" s="117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x14ac:dyDescent="0.25">
      <c r="A41" s="113"/>
      <c r="B41" s="1"/>
      <c r="C41" s="1"/>
      <c r="D41" s="1"/>
      <c r="E41" s="117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x14ac:dyDescent="0.25">
      <c r="A42" s="113"/>
      <c r="B42" s="1"/>
      <c r="C42" s="1"/>
      <c r="D42" s="1"/>
      <c r="E42" s="117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x14ac:dyDescent="0.25">
      <c r="A43" s="113"/>
      <c r="B43" s="1"/>
      <c r="C43" s="1"/>
      <c r="D43" s="1"/>
      <c r="E43" s="117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x14ac:dyDescent="0.25">
      <c r="A44" s="22" t="s">
        <v>202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22" t="s">
        <v>249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x14ac:dyDescent="0.25">
      <c r="A46" s="22" t="s">
        <v>250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x14ac:dyDescent="0.25">
      <c r="A47" s="22" t="s">
        <v>251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x14ac:dyDescent="0.25">
      <c r="A48" s="22" t="s">
        <v>252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x14ac:dyDescent="0.25">
      <c r="A49" s="22" t="s">
        <v>253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x14ac:dyDescent="0.25">
      <c r="A50" s="2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x14ac:dyDescent="0.25">
      <c r="A51" s="22" t="s">
        <v>217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x14ac:dyDescent="0.25">
      <c r="A52" s="22" t="s">
        <v>183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x14ac:dyDescent="0.25">
      <c r="A53" s="22" t="s">
        <v>218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x14ac:dyDescent="0.25">
      <c r="A54" s="2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x14ac:dyDescent="0.25">
      <c r="A55" s="2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" x14ac:dyDescent="0.25">
      <c r="A56" s="29" t="s">
        <v>184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x14ac:dyDescent="0.25">
      <c r="A57" s="22" t="s">
        <v>219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x14ac:dyDescent="0.25">
      <c r="A58" s="22" t="s">
        <v>220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22" t="s">
        <v>185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x14ac:dyDescent="0.25">
      <c r="A60" s="22" t="s">
        <v>221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x14ac:dyDescent="0.25">
      <c r="A61" s="2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x14ac:dyDescent="0.25">
      <c r="A62" s="22" t="s">
        <v>203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x14ac:dyDescent="0.25">
      <c r="A63" s="2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x14ac:dyDescent="0.25">
      <c r="A64" s="104"/>
      <c r="B64" s="1" t="s">
        <v>186</v>
      </c>
      <c r="C64" s="1" t="s">
        <v>225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6" spans="1:3" x14ac:dyDescent="0.2">
      <c r="A66" s="105"/>
      <c r="B66" s="19" t="s">
        <v>187</v>
      </c>
      <c r="C66" s="19" t="s">
        <v>224</v>
      </c>
    </row>
    <row r="67" spans="1:3" x14ac:dyDescent="0.2">
      <c r="C67" s="19" t="s">
        <v>188</v>
      </c>
    </row>
    <row r="68" spans="1:3" x14ac:dyDescent="0.2">
      <c r="C68" s="19" t="s">
        <v>222</v>
      </c>
    </row>
    <row r="69" spans="1:3" x14ac:dyDescent="0.2">
      <c r="C69" s="19" t="s">
        <v>223</v>
      </c>
    </row>
    <row r="71" spans="1:3" x14ac:dyDescent="0.2">
      <c r="A71" s="108"/>
      <c r="B71" s="19" t="s">
        <v>189</v>
      </c>
      <c r="C71" s="19" t="s">
        <v>226</v>
      </c>
    </row>
    <row r="73" spans="1:3" x14ac:dyDescent="0.2">
      <c r="A73" s="20" t="s">
        <v>244</v>
      </c>
      <c r="B73" s="19" t="s">
        <v>245</v>
      </c>
      <c r="C73" s="19" t="s">
        <v>246</v>
      </c>
    </row>
    <row r="74" spans="1:3" x14ac:dyDescent="0.2">
      <c r="C74" s="19" t="s">
        <v>247</v>
      </c>
    </row>
    <row r="78" spans="1:3" ht="18" x14ac:dyDescent="0.25">
      <c r="C78" s="43" t="s">
        <v>265</v>
      </c>
    </row>
    <row r="82" spans="1:1" ht="18" x14ac:dyDescent="0.25">
      <c r="A82" s="29" t="s">
        <v>190</v>
      </c>
    </row>
    <row r="84" spans="1:1" ht="15.75" x14ac:dyDescent="0.25">
      <c r="A84" s="22" t="s">
        <v>227</v>
      </c>
    </row>
    <row r="86" spans="1:1" x14ac:dyDescent="0.2">
      <c r="A86" s="109" t="s">
        <v>201</v>
      </c>
    </row>
    <row r="88" spans="1:1" x14ac:dyDescent="0.2">
      <c r="A88" s="20" t="s">
        <v>191</v>
      </c>
    </row>
    <row r="89" spans="1:1" x14ac:dyDescent="0.2">
      <c r="A89" s="20" t="s">
        <v>192</v>
      </c>
    </row>
    <row r="90" spans="1:1" x14ac:dyDescent="0.2">
      <c r="A90" s="20" t="s">
        <v>193</v>
      </c>
    </row>
    <row r="91" spans="1:1" x14ac:dyDescent="0.2">
      <c r="A91" s="20" t="s">
        <v>194</v>
      </c>
    </row>
    <row r="92" spans="1:1" x14ac:dyDescent="0.2">
      <c r="A92" s="112" t="s">
        <v>195</v>
      </c>
    </row>
    <row r="94" spans="1:1" ht="15.75" x14ac:dyDescent="0.25">
      <c r="A94" s="110" t="s">
        <v>196</v>
      </c>
    </row>
    <row r="96" spans="1:1" x14ac:dyDescent="0.2">
      <c r="A96" s="20" t="s">
        <v>197</v>
      </c>
    </row>
    <row r="97" spans="1:1" x14ac:dyDescent="0.2">
      <c r="A97" s="20" t="s">
        <v>198</v>
      </c>
    </row>
    <row r="98" spans="1:1" x14ac:dyDescent="0.2">
      <c r="A98" s="112" t="s">
        <v>199</v>
      </c>
    </row>
    <row r="101" spans="1:1" x14ac:dyDescent="0.2">
      <c r="A101" s="20" t="s">
        <v>200</v>
      </c>
    </row>
  </sheetData>
  <customSheetViews>
    <customSheetView guid="{7B42D2B6-8785-43D9-B497-7C1858752CFC}">
      <selection activeCell="K65" sqref="K65"/>
      <pageMargins left="0.7" right="0.7" top="0.75" bottom="0.75" header="0.3" footer="0.3"/>
      <pageSetup orientation="portrait" r:id="rId1"/>
    </customSheetView>
    <customSheetView guid="{3607EEA2-D10A-43D0-AE62-5762184B6459}" topLeftCell="A58">
      <selection activeCell="K65" sqref="K65"/>
      <pageMargins left="0.7" right="0.7" top="0.75" bottom="0.75" header="0.3" footer="0.3"/>
      <pageSetup orientation="portrait" r:id="rId2"/>
    </customSheetView>
  </customSheetViews>
  <hyperlinks>
    <hyperlink ref="A22" r:id="rId3"/>
    <hyperlink ref="A92" r:id="rId4"/>
    <hyperlink ref="A98" r:id="rId5"/>
    <hyperlink ref="A12" r:id="rId6"/>
  </hyperlinks>
  <pageMargins left="0.7" right="0.7" top="0.75" bottom="0.75" header="0.3" footer="0.3"/>
  <pageSetup orientation="portrait" r:id="rId7"/>
  <rowBreaks count="2" manualBreakCount="2">
    <brk id="39" max="16383" man="1"/>
    <brk id="77" max="16383" man="1"/>
  </row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workbookViewId="0">
      <selection activeCell="G51" sqref="G51"/>
    </sheetView>
  </sheetViews>
  <sheetFormatPr defaultRowHeight="14.25" x14ac:dyDescent="0.2"/>
  <cols>
    <col min="1" max="1" width="9.140625" style="20"/>
    <col min="2" max="16384" width="9.140625" style="19"/>
  </cols>
  <sheetData>
    <row r="3" spans="1:8" ht="19.5" customHeight="1" x14ac:dyDescent="0.2"/>
    <row r="4" spans="1:8" ht="27" x14ac:dyDescent="0.35">
      <c r="A4" s="28" t="s">
        <v>67</v>
      </c>
      <c r="B4" s="27"/>
      <c r="C4" s="27"/>
      <c r="D4" s="27"/>
      <c r="E4" s="27"/>
      <c r="F4" s="27"/>
      <c r="G4" s="27"/>
      <c r="H4" s="27"/>
    </row>
    <row r="5" spans="1:8" ht="27" x14ac:dyDescent="0.35">
      <c r="A5" s="28" t="s">
        <v>68</v>
      </c>
      <c r="B5" s="27"/>
      <c r="C5" s="27"/>
      <c r="D5" s="27"/>
      <c r="E5" s="27"/>
      <c r="F5" s="27"/>
      <c r="G5" s="27"/>
      <c r="H5" s="27"/>
    </row>
    <row r="6" spans="1:8" ht="27" x14ac:dyDescent="0.35">
      <c r="A6" s="28" t="s">
        <v>69</v>
      </c>
      <c r="B6" s="27"/>
      <c r="C6" s="27"/>
      <c r="D6" s="27"/>
      <c r="E6" s="27"/>
      <c r="F6" s="27"/>
      <c r="G6" s="27"/>
      <c r="H6" s="27"/>
    </row>
    <row r="7" spans="1:8" ht="21.75" customHeight="1" x14ac:dyDescent="0.45">
      <c r="A7" s="21"/>
    </row>
    <row r="8" spans="1:8" ht="18" x14ac:dyDescent="0.25">
      <c r="A8" s="29" t="s">
        <v>70</v>
      </c>
    </row>
    <row r="9" spans="1:8" ht="15.75" x14ac:dyDescent="0.25">
      <c r="A9" s="22" t="s">
        <v>114</v>
      </c>
    </row>
    <row r="10" spans="1:8" ht="15.75" x14ac:dyDescent="0.25">
      <c r="A10" s="22" t="s">
        <v>115</v>
      </c>
    </row>
    <row r="11" spans="1:8" ht="15" thickBot="1" x14ac:dyDescent="0.25"/>
    <row r="12" spans="1:8" x14ac:dyDescent="0.2">
      <c r="A12" s="32"/>
      <c r="B12" s="33"/>
      <c r="C12" s="33"/>
      <c r="D12" s="33"/>
      <c r="E12" s="33"/>
      <c r="F12" s="33"/>
      <c r="G12" s="33"/>
      <c r="H12" s="34"/>
    </row>
    <row r="13" spans="1:8" ht="15.75" x14ac:dyDescent="0.25">
      <c r="A13" s="35" t="s">
        <v>71</v>
      </c>
      <c r="B13" s="100"/>
      <c r="C13" s="100"/>
      <c r="D13" s="100"/>
      <c r="E13" s="100"/>
      <c r="F13" s="100"/>
      <c r="G13" s="100"/>
      <c r="H13" s="106"/>
    </row>
    <row r="14" spans="1:8" ht="15.75" x14ac:dyDescent="0.25">
      <c r="A14" s="35"/>
      <c r="B14" s="30"/>
      <c r="C14" s="30"/>
      <c r="D14" s="30"/>
      <c r="E14" s="30"/>
      <c r="F14" s="30"/>
      <c r="G14" s="30"/>
      <c r="H14" s="36"/>
    </row>
    <row r="15" spans="1:8" ht="15.75" x14ac:dyDescent="0.25">
      <c r="A15" s="35" t="s">
        <v>72</v>
      </c>
      <c r="B15" s="100"/>
      <c r="C15" s="100"/>
      <c r="D15" s="100"/>
      <c r="E15" s="100"/>
      <c r="F15" s="100"/>
      <c r="G15" s="100"/>
      <c r="H15" s="106"/>
    </row>
    <row r="16" spans="1:8" ht="15.75" x14ac:dyDescent="0.25">
      <c r="A16" s="35"/>
      <c r="B16" s="30"/>
      <c r="C16" s="30"/>
      <c r="D16" s="30"/>
      <c r="E16" s="30"/>
      <c r="F16" s="30"/>
      <c r="G16" s="30"/>
      <c r="H16" s="36"/>
    </row>
    <row r="17" spans="1:8" ht="15.75" x14ac:dyDescent="0.25">
      <c r="A17" s="35" t="s">
        <v>73</v>
      </c>
      <c r="B17" s="100"/>
      <c r="C17" s="100"/>
      <c r="D17" s="100"/>
      <c r="E17" s="100"/>
      <c r="F17" s="100"/>
      <c r="G17" s="100"/>
      <c r="H17" s="106"/>
    </row>
    <row r="18" spans="1:8" ht="15" thickBot="1" x14ac:dyDescent="0.25">
      <c r="A18" s="37"/>
      <c r="B18" s="38"/>
      <c r="C18" s="38"/>
      <c r="D18" s="38"/>
      <c r="E18" s="38"/>
      <c r="F18" s="38"/>
      <c r="G18" s="38"/>
      <c r="H18" s="39"/>
    </row>
    <row r="20" spans="1:8" ht="18" x14ac:dyDescent="0.25">
      <c r="A20" s="29" t="s">
        <v>1</v>
      </c>
    </row>
    <row r="21" spans="1:8" ht="15.75" x14ac:dyDescent="0.25">
      <c r="A21" s="22" t="s">
        <v>213</v>
      </c>
    </row>
    <row r="22" spans="1:8" ht="15.75" x14ac:dyDescent="0.25">
      <c r="A22" s="22" t="s">
        <v>118</v>
      </c>
    </row>
    <row r="23" spans="1:8" ht="15" thickBot="1" x14ac:dyDescent="0.25"/>
    <row r="24" spans="1:8" x14ac:dyDescent="0.2">
      <c r="A24" s="32"/>
      <c r="B24" s="33"/>
      <c r="C24" s="33"/>
      <c r="D24" s="33"/>
      <c r="E24" s="33"/>
      <c r="F24" s="33"/>
      <c r="G24" s="33"/>
      <c r="H24" s="34"/>
    </row>
    <row r="25" spans="1:8" ht="15.75" x14ac:dyDescent="0.25">
      <c r="A25" s="35" t="s">
        <v>71</v>
      </c>
      <c r="B25" s="107"/>
      <c r="C25" s="107"/>
      <c r="D25" s="100"/>
      <c r="E25" s="100"/>
      <c r="F25" s="100"/>
      <c r="G25" s="100"/>
      <c r="H25" s="106"/>
    </row>
    <row r="26" spans="1:8" ht="15.75" x14ac:dyDescent="0.25">
      <c r="A26" s="35"/>
      <c r="B26" s="30"/>
      <c r="C26" s="30"/>
      <c r="D26" s="30"/>
      <c r="E26" s="30"/>
      <c r="F26" s="30"/>
      <c r="G26" s="30"/>
      <c r="H26" s="36"/>
    </row>
    <row r="27" spans="1:8" ht="15.75" x14ac:dyDescent="0.25">
      <c r="A27" s="35" t="s">
        <v>72</v>
      </c>
      <c r="B27" s="100"/>
      <c r="C27" s="100"/>
      <c r="D27" s="100"/>
      <c r="E27" s="100"/>
      <c r="F27" s="100"/>
      <c r="G27" s="100"/>
      <c r="H27" s="106"/>
    </row>
    <row r="28" spans="1:8" ht="15.75" x14ac:dyDescent="0.25">
      <c r="A28" s="35"/>
      <c r="B28" s="30"/>
      <c r="C28" s="30"/>
      <c r="D28" s="30"/>
      <c r="E28" s="30"/>
      <c r="F28" s="30"/>
      <c r="G28" s="30"/>
      <c r="H28" s="36"/>
    </row>
    <row r="29" spans="1:8" ht="15.75" x14ac:dyDescent="0.25">
      <c r="A29" s="35" t="s">
        <v>73</v>
      </c>
      <c r="B29" s="100"/>
      <c r="C29" s="100"/>
      <c r="D29" s="100"/>
      <c r="E29" s="100"/>
      <c r="F29" s="100"/>
      <c r="G29" s="100"/>
      <c r="H29" s="106"/>
    </row>
    <row r="30" spans="1:8" ht="15" thickBot="1" x14ac:dyDescent="0.25">
      <c r="A30" s="37"/>
      <c r="B30" s="38"/>
      <c r="C30" s="38"/>
      <c r="D30" s="38"/>
      <c r="E30" s="38"/>
      <c r="F30" s="38"/>
      <c r="G30" s="38"/>
      <c r="H30" s="39"/>
    </row>
    <row r="32" spans="1:8" ht="18" x14ac:dyDescent="0.25">
      <c r="A32" s="29" t="s">
        <v>2</v>
      </c>
    </row>
    <row r="33" spans="1:8" ht="15.75" x14ac:dyDescent="0.25">
      <c r="A33" s="22" t="s">
        <v>116</v>
      </c>
    </row>
    <row r="34" spans="1:8" ht="15.75" x14ac:dyDescent="0.25">
      <c r="A34" s="22" t="s">
        <v>117</v>
      </c>
    </row>
    <row r="35" spans="1:8" ht="16.5" thickBot="1" x14ac:dyDescent="0.3">
      <c r="A35" s="22" t="s">
        <v>206</v>
      </c>
    </row>
    <row r="36" spans="1:8" x14ac:dyDescent="0.2">
      <c r="A36" s="32"/>
      <c r="B36" s="33"/>
      <c r="C36" s="33"/>
      <c r="D36" s="33"/>
      <c r="E36" s="33"/>
      <c r="F36" s="33"/>
      <c r="G36" s="33"/>
      <c r="H36" s="34"/>
    </row>
    <row r="37" spans="1:8" ht="15.75" x14ac:dyDescent="0.25">
      <c r="A37" s="35" t="s">
        <v>71</v>
      </c>
      <c r="B37" s="100"/>
      <c r="C37" s="100"/>
      <c r="D37" s="100"/>
      <c r="E37" s="100"/>
      <c r="F37" s="100"/>
      <c r="G37" s="100"/>
      <c r="H37" s="106"/>
    </row>
    <row r="38" spans="1:8" ht="15.75" x14ac:dyDescent="0.25">
      <c r="A38" s="35"/>
      <c r="B38" s="30"/>
      <c r="C38" s="30"/>
      <c r="D38" s="30"/>
      <c r="E38" s="30"/>
      <c r="F38" s="30"/>
      <c r="G38" s="30"/>
      <c r="H38" s="36"/>
    </row>
    <row r="39" spans="1:8" ht="15.75" x14ac:dyDescent="0.25">
      <c r="A39" s="35" t="s">
        <v>72</v>
      </c>
      <c r="B39" s="100"/>
      <c r="C39" s="100"/>
      <c r="D39" s="100"/>
      <c r="E39" s="100"/>
      <c r="F39" s="100"/>
      <c r="G39" s="100"/>
      <c r="H39" s="106"/>
    </row>
    <row r="40" spans="1:8" ht="15.75" x14ac:dyDescent="0.25">
      <c r="A40" s="35"/>
      <c r="B40" s="30"/>
      <c r="C40" s="30"/>
      <c r="D40" s="30"/>
      <c r="E40" s="30"/>
      <c r="F40" s="30"/>
      <c r="G40" s="30"/>
      <c r="H40" s="36"/>
    </row>
    <row r="41" spans="1:8" ht="15.75" x14ac:dyDescent="0.25">
      <c r="A41" s="35" t="s">
        <v>73</v>
      </c>
      <c r="B41" s="100"/>
      <c r="C41" s="100"/>
      <c r="D41" s="100"/>
      <c r="E41" s="100"/>
      <c r="F41" s="100"/>
      <c r="G41" s="100"/>
      <c r="H41" s="106"/>
    </row>
    <row r="42" spans="1:8" ht="15" thickBot="1" x14ac:dyDescent="0.25">
      <c r="A42" s="37"/>
      <c r="B42" s="38"/>
      <c r="C42" s="38"/>
      <c r="D42" s="38"/>
      <c r="E42" s="38"/>
      <c r="F42" s="38"/>
      <c r="G42" s="38"/>
      <c r="H42" s="39"/>
    </row>
  </sheetData>
  <customSheetViews>
    <customSheetView guid="{7B42D2B6-8785-43D9-B497-7C1858752CFC}" topLeftCell="A10">
      <selection activeCell="A36" sqref="A36"/>
      <pageMargins left="0.7" right="0.7" top="0.75" bottom="0.75" header="0.3" footer="0.3"/>
      <pageSetup orientation="portrait" r:id="rId1"/>
    </customSheetView>
    <customSheetView guid="{3607EEA2-D10A-43D0-AE62-5762184B6459}">
      <selection activeCell="A36" sqref="A36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88"/>
  <sheetViews>
    <sheetView workbookViewId="0">
      <selection activeCell="A89" sqref="A89"/>
    </sheetView>
  </sheetViews>
  <sheetFormatPr defaultRowHeight="18.75" x14ac:dyDescent="0.3"/>
  <cols>
    <col min="1" max="7" width="9.140625" style="4"/>
    <col min="8" max="8" width="11.28515625" style="4" customWidth="1"/>
    <col min="9" max="9" width="14.28515625" style="4" customWidth="1"/>
    <col min="10" max="16384" width="9.140625" style="4"/>
  </cols>
  <sheetData>
    <row r="4" spans="1:1" s="5" customFormat="1" ht="33.75" x14ac:dyDescent="0.5">
      <c r="A4" s="41" t="s">
        <v>58</v>
      </c>
    </row>
    <row r="5" spans="1:1" ht="27" x14ac:dyDescent="0.35">
      <c r="A5" s="41" t="s">
        <v>57</v>
      </c>
    </row>
    <row r="7" spans="1:1" x14ac:dyDescent="0.3">
      <c r="A7" s="42" t="s">
        <v>0</v>
      </c>
    </row>
    <row r="8" spans="1:1" s="3" customFormat="1" ht="18" x14ac:dyDescent="0.25">
      <c r="A8" s="1" t="s">
        <v>229</v>
      </c>
    </row>
    <row r="9" spans="1:1" s="3" customFormat="1" ht="18" x14ac:dyDescent="0.25">
      <c r="A9" s="1" t="s">
        <v>230</v>
      </c>
    </row>
    <row r="11" spans="1:1" x14ac:dyDescent="0.3">
      <c r="A11" s="43" t="s">
        <v>1</v>
      </c>
    </row>
    <row r="12" spans="1:1" x14ac:dyDescent="0.3">
      <c r="A12" s="1" t="s">
        <v>228</v>
      </c>
    </row>
    <row r="13" spans="1:1" x14ac:dyDescent="0.3">
      <c r="A13" s="1" t="s">
        <v>119</v>
      </c>
    </row>
    <row r="14" spans="1:1" x14ac:dyDescent="0.3">
      <c r="A14" s="1" t="s">
        <v>211</v>
      </c>
    </row>
    <row r="15" spans="1:1" x14ac:dyDescent="0.3">
      <c r="A15" s="3"/>
    </row>
    <row r="16" spans="1:1" x14ac:dyDescent="0.3">
      <c r="A16" s="43" t="s">
        <v>2</v>
      </c>
    </row>
    <row r="17" spans="1:10" x14ac:dyDescent="0.3">
      <c r="A17" s="1" t="s">
        <v>231</v>
      </c>
    </row>
    <row r="18" spans="1:10" x14ac:dyDescent="0.3">
      <c r="A18" s="1" t="s">
        <v>232</v>
      </c>
    </row>
    <row r="20" spans="1:10" x14ac:dyDescent="0.3">
      <c r="D20" s="44" t="s">
        <v>121</v>
      </c>
    </row>
    <row r="23" spans="1:10" x14ac:dyDescent="0.3">
      <c r="A23" s="43" t="s">
        <v>3</v>
      </c>
      <c r="B23" s="3"/>
      <c r="C23" s="3"/>
      <c r="D23" s="3"/>
      <c r="E23" s="3"/>
      <c r="F23" s="3"/>
      <c r="G23" s="3"/>
      <c r="H23" s="3"/>
    </row>
    <row r="24" spans="1:10" x14ac:dyDescent="0.3">
      <c r="A24" s="1" t="s">
        <v>120</v>
      </c>
      <c r="B24" s="9"/>
      <c r="C24" s="9"/>
      <c r="D24" s="9"/>
      <c r="E24" s="9"/>
      <c r="F24" s="9"/>
      <c r="G24" s="3"/>
      <c r="H24" s="3"/>
      <c r="I24" s="10"/>
    </row>
    <row r="25" spans="1:10" x14ac:dyDescent="0.3">
      <c r="A25" s="1" t="s">
        <v>207</v>
      </c>
      <c r="B25" s="2"/>
      <c r="C25" s="2"/>
      <c r="D25" s="2"/>
    </row>
    <row r="26" spans="1:10" x14ac:dyDescent="0.3">
      <c r="A26" s="1"/>
    </row>
    <row r="27" spans="1:10" x14ac:dyDescent="0.3">
      <c r="A27" s="1" t="s">
        <v>233</v>
      </c>
      <c r="I27" s="18"/>
      <c r="J27" s="114"/>
    </row>
    <row r="28" spans="1:10" x14ac:dyDescent="0.3">
      <c r="A28" s="7" t="s">
        <v>266</v>
      </c>
      <c r="I28" s="18"/>
      <c r="J28" s="114"/>
    </row>
    <row r="29" spans="1:10" x14ac:dyDescent="0.3">
      <c r="A29" s="7" t="s">
        <v>267</v>
      </c>
      <c r="I29" s="18"/>
      <c r="J29" s="114"/>
    </row>
    <row r="30" spans="1:10" x14ac:dyDescent="0.3">
      <c r="A30" s="7" t="s">
        <v>136</v>
      </c>
      <c r="I30" s="18"/>
      <c r="J30" s="114"/>
    </row>
    <row r="31" spans="1:10" ht="19.5" thickBot="1" x14ac:dyDescent="0.35">
      <c r="A31" s="6"/>
      <c r="J31" s="118"/>
    </row>
    <row r="32" spans="1:10" x14ac:dyDescent="0.3">
      <c r="A32" s="73" t="s">
        <v>137</v>
      </c>
      <c r="B32" s="74"/>
      <c r="C32" s="74"/>
      <c r="D32" s="74"/>
      <c r="E32" s="74"/>
      <c r="F32" s="74"/>
      <c r="G32" s="74"/>
      <c r="H32" s="74"/>
      <c r="I32" s="75" t="s">
        <v>6</v>
      </c>
    </row>
    <row r="33" spans="1:9" x14ac:dyDescent="0.3">
      <c r="A33" s="70" t="s">
        <v>4</v>
      </c>
      <c r="B33" s="76"/>
      <c r="C33" s="76"/>
      <c r="D33" s="76"/>
      <c r="E33" s="76"/>
      <c r="F33" s="76"/>
      <c r="G33" s="76"/>
      <c r="H33" s="76"/>
      <c r="I33" s="89">
        <v>0</v>
      </c>
    </row>
    <row r="34" spans="1:9" x14ac:dyDescent="0.3">
      <c r="A34" s="70" t="s">
        <v>5</v>
      </c>
      <c r="B34" s="76"/>
      <c r="C34" s="76"/>
      <c r="D34" s="76"/>
      <c r="E34" s="76"/>
      <c r="F34" s="76"/>
      <c r="G34" s="76"/>
      <c r="H34" s="76"/>
      <c r="I34" s="89">
        <v>0</v>
      </c>
    </row>
    <row r="35" spans="1:9" ht="19.5" thickBot="1" x14ac:dyDescent="0.35">
      <c r="A35" s="70" t="s">
        <v>172</v>
      </c>
      <c r="B35" s="76"/>
      <c r="C35" s="76"/>
      <c r="D35" s="76"/>
      <c r="E35" s="76"/>
      <c r="F35" s="76"/>
      <c r="G35" s="76"/>
      <c r="H35" s="76"/>
      <c r="I35" s="90">
        <v>0</v>
      </c>
    </row>
    <row r="36" spans="1:9" x14ac:dyDescent="0.3">
      <c r="A36" s="70" t="s">
        <v>7</v>
      </c>
      <c r="B36" s="76"/>
      <c r="C36" s="76"/>
      <c r="D36" s="76"/>
      <c r="E36" s="76"/>
      <c r="F36" s="76"/>
      <c r="G36" s="76"/>
      <c r="H36" s="76"/>
      <c r="I36" s="48">
        <v>0.25</v>
      </c>
    </row>
    <row r="37" spans="1:9" x14ac:dyDescent="0.3">
      <c r="A37" s="77"/>
      <c r="B37" s="78"/>
      <c r="C37" s="78"/>
      <c r="D37" s="78"/>
      <c r="E37" s="78"/>
      <c r="F37" s="78"/>
      <c r="G37" s="78"/>
      <c r="H37" s="78"/>
      <c r="I37" s="79"/>
    </row>
    <row r="38" spans="1:9" x14ac:dyDescent="0.3">
      <c r="A38" s="70" t="s">
        <v>8</v>
      </c>
      <c r="B38" s="31"/>
      <c r="C38" s="31"/>
      <c r="D38" s="31"/>
      <c r="E38" s="31" t="s">
        <v>9</v>
      </c>
      <c r="F38" s="31"/>
      <c r="G38" s="31"/>
      <c r="H38" s="31"/>
      <c r="I38" s="80">
        <f>SUM(I33:I35)*I36</f>
        <v>0</v>
      </c>
    </row>
    <row r="39" spans="1:9" x14ac:dyDescent="0.3">
      <c r="A39" s="70"/>
      <c r="B39" s="31"/>
      <c r="C39" s="31"/>
      <c r="D39" s="31"/>
      <c r="E39" s="31"/>
      <c r="F39" s="31"/>
      <c r="G39" s="31"/>
      <c r="H39" s="31"/>
      <c r="I39" s="81"/>
    </row>
    <row r="40" spans="1:9" x14ac:dyDescent="0.3">
      <c r="A40" s="70" t="s">
        <v>10</v>
      </c>
      <c r="B40" s="31" t="s">
        <v>11</v>
      </c>
      <c r="C40" s="31"/>
      <c r="D40" s="31"/>
      <c r="E40" s="31"/>
      <c r="F40" s="31"/>
      <c r="G40" s="31"/>
      <c r="H40" s="31"/>
      <c r="I40" s="89">
        <v>0</v>
      </c>
    </row>
    <row r="41" spans="1:9" x14ac:dyDescent="0.3">
      <c r="A41" s="70" t="s">
        <v>12</v>
      </c>
      <c r="B41" s="31" t="s">
        <v>13</v>
      </c>
      <c r="C41" s="31"/>
      <c r="D41" s="31"/>
      <c r="E41" s="31"/>
      <c r="F41" s="31"/>
      <c r="G41" s="31"/>
      <c r="H41" s="31"/>
      <c r="I41" s="89">
        <v>0</v>
      </c>
    </row>
    <row r="42" spans="1:9" x14ac:dyDescent="0.3">
      <c r="A42" s="70"/>
      <c r="B42" s="31"/>
      <c r="C42" s="31"/>
      <c r="D42" s="31"/>
      <c r="E42" s="31"/>
      <c r="F42" s="31"/>
      <c r="G42" s="31"/>
      <c r="H42" s="31"/>
      <c r="I42" s="81"/>
    </row>
    <row r="43" spans="1:9" x14ac:dyDescent="0.3">
      <c r="A43" s="70" t="s">
        <v>14</v>
      </c>
      <c r="B43" s="31" t="s">
        <v>15</v>
      </c>
      <c r="C43" s="31"/>
      <c r="D43" s="31"/>
      <c r="E43" s="31"/>
      <c r="F43" s="31"/>
      <c r="G43" s="31"/>
      <c r="H43" s="31"/>
      <c r="I43" s="83">
        <f>SUM(I38,I40:I41)</f>
        <v>0</v>
      </c>
    </row>
    <row r="44" spans="1:9" x14ac:dyDescent="0.3">
      <c r="A44" s="70"/>
      <c r="B44" s="31"/>
      <c r="C44" s="31"/>
      <c r="D44" s="31"/>
      <c r="E44" s="31"/>
      <c r="F44" s="31"/>
      <c r="G44" s="31"/>
      <c r="H44" s="31" t="s">
        <v>47</v>
      </c>
      <c r="I44" s="81"/>
    </row>
    <row r="45" spans="1:9" x14ac:dyDescent="0.3">
      <c r="A45" s="70"/>
      <c r="B45" s="31"/>
      <c r="C45" s="31"/>
      <c r="D45" s="31"/>
      <c r="E45" s="31"/>
      <c r="F45" s="31"/>
      <c r="G45" s="31"/>
      <c r="H45" s="31" t="s">
        <v>45</v>
      </c>
      <c r="I45" s="81"/>
    </row>
    <row r="46" spans="1:9" x14ac:dyDescent="0.3">
      <c r="A46" s="70" t="s">
        <v>46</v>
      </c>
      <c r="B46" s="31"/>
      <c r="C46" s="31"/>
      <c r="D46" s="31"/>
      <c r="E46" s="31"/>
      <c r="F46" s="31"/>
      <c r="G46" s="31"/>
      <c r="H46" s="88">
        <v>2011</v>
      </c>
      <c r="I46" s="82">
        <f>VLOOKUP(H46,GDPDEF!C18:D85,2,FALSE)</f>
        <v>1.0481864733270736</v>
      </c>
    </row>
    <row r="47" spans="1:9" x14ac:dyDescent="0.3">
      <c r="A47" s="70"/>
      <c r="B47" s="31"/>
      <c r="C47" s="31"/>
      <c r="D47" s="31"/>
      <c r="E47" s="31"/>
      <c r="F47" s="31"/>
      <c r="G47" s="31"/>
      <c r="H47" s="31"/>
      <c r="I47" s="81"/>
    </row>
    <row r="48" spans="1:9" x14ac:dyDescent="0.3">
      <c r="A48" s="70" t="s">
        <v>48</v>
      </c>
      <c r="B48" s="31"/>
      <c r="C48" s="31"/>
      <c r="D48" s="31"/>
      <c r="E48" s="31"/>
      <c r="F48" s="31"/>
      <c r="G48" s="31"/>
      <c r="H48" s="31"/>
      <c r="I48" s="83">
        <f>I43*I46</f>
        <v>0</v>
      </c>
    </row>
    <row r="49" spans="1:9" x14ac:dyDescent="0.3">
      <c r="A49" s="77"/>
      <c r="B49" s="31" t="s">
        <v>132</v>
      </c>
      <c r="C49" s="78"/>
      <c r="D49" s="78"/>
      <c r="E49" s="78"/>
      <c r="F49" s="78"/>
      <c r="G49" s="78"/>
      <c r="H49" s="78"/>
      <c r="I49" s="84"/>
    </row>
    <row r="50" spans="1:9" x14ac:dyDescent="0.3">
      <c r="A50" s="77"/>
      <c r="B50" s="78"/>
      <c r="C50" s="78"/>
      <c r="D50" s="78"/>
      <c r="E50" s="78"/>
      <c r="F50" s="78"/>
      <c r="G50" s="78"/>
      <c r="H50" s="78"/>
      <c r="I50" s="84"/>
    </row>
    <row r="51" spans="1:9" x14ac:dyDescent="0.3">
      <c r="A51" s="85" t="s">
        <v>173</v>
      </c>
      <c r="B51" s="78"/>
      <c r="C51" s="78"/>
      <c r="D51" s="78"/>
      <c r="E51" s="78"/>
      <c r="F51" s="78"/>
      <c r="G51" s="78"/>
      <c r="H51" s="78"/>
      <c r="I51" s="84"/>
    </row>
    <row r="52" spans="1:9" x14ac:dyDescent="0.3">
      <c r="A52" s="86" t="s">
        <v>133</v>
      </c>
      <c r="B52" s="78"/>
      <c r="C52" s="78"/>
      <c r="D52" s="78"/>
      <c r="E52" s="78"/>
      <c r="F52" s="78"/>
      <c r="G52" s="78"/>
      <c r="H52" s="78"/>
      <c r="I52" s="84"/>
    </row>
    <row r="53" spans="1:9" ht="19.5" thickBot="1" x14ac:dyDescent="0.35">
      <c r="A53" s="57"/>
      <c r="B53" s="58"/>
      <c r="C53" s="58"/>
      <c r="D53" s="58"/>
      <c r="E53" s="58"/>
      <c r="F53" s="58"/>
      <c r="G53" s="58"/>
      <c r="H53" s="58"/>
      <c r="I53" s="59"/>
    </row>
    <row r="56" spans="1:9" x14ac:dyDescent="0.3">
      <c r="D56" s="44" t="s">
        <v>121</v>
      </c>
    </row>
    <row r="60" spans="1:9" x14ac:dyDescent="0.3">
      <c r="A60" s="43" t="s">
        <v>49</v>
      </c>
    </row>
    <row r="61" spans="1:9" x14ac:dyDescent="0.3">
      <c r="A61" s="7" t="s">
        <v>122</v>
      </c>
    </row>
    <row r="62" spans="1:9" x14ac:dyDescent="0.3">
      <c r="A62" s="7" t="s">
        <v>123</v>
      </c>
    </row>
    <row r="63" spans="1:9" x14ac:dyDescent="0.3">
      <c r="A63" s="7" t="s">
        <v>124</v>
      </c>
    </row>
    <row r="64" spans="1:9" ht="19.5" thickBot="1" x14ac:dyDescent="0.35"/>
    <row r="65" spans="1:9" x14ac:dyDescent="0.3">
      <c r="A65" s="45" t="s">
        <v>138</v>
      </c>
      <c r="B65" s="46"/>
      <c r="C65" s="46"/>
      <c r="D65" s="46"/>
      <c r="E65" s="46"/>
      <c r="F65" s="46"/>
      <c r="G65" s="46"/>
      <c r="H65" s="46"/>
      <c r="I65" s="60"/>
    </row>
    <row r="66" spans="1:9" x14ac:dyDescent="0.3">
      <c r="A66" s="47" t="s">
        <v>50</v>
      </c>
      <c r="B66" s="30"/>
      <c r="C66" s="30"/>
      <c r="D66" s="30"/>
      <c r="E66" s="30"/>
      <c r="F66" s="30"/>
      <c r="G66" s="30"/>
      <c r="H66" s="30"/>
      <c r="I66" s="87" t="str">
        <f>IF(I27="Peer",I43,"NA")</f>
        <v>NA</v>
      </c>
    </row>
    <row r="67" spans="1:9" x14ac:dyDescent="0.3">
      <c r="A67" s="47" t="s">
        <v>51</v>
      </c>
      <c r="B67" s="30"/>
      <c r="C67" s="30"/>
      <c r="D67" s="30"/>
      <c r="E67" s="30"/>
      <c r="F67" s="30"/>
      <c r="G67" s="30"/>
      <c r="H67" s="30"/>
      <c r="I67" s="91" t="str">
        <f>IF(I66="NA","NA","")</f>
        <v>NA</v>
      </c>
    </row>
    <row r="68" spans="1:9" x14ac:dyDescent="0.3">
      <c r="A68" s="47" t="s">
        <v>125</v>
      </c>
      <c r="B68" s="30"/>
      <c r="C68" s="30"/>
      <c r="D68" s="30"/>
      <c r="E68" s="30"/>
      <c r="F68" s="30"/>
      <c r="G68" s="30"/>
      <c r="H68" s="30"/>
      <c r="I68" s="87" t="str">
        <f>IF(I67="NA","NA",I66/I67)</f>
        <v>NA</v>
      </c>
    </row>
    <row r="69" spans="1:9" x14ac:dyDescent="0.3">
      <c r="A69" s="49"/>
      <c r="B69" s="30" t="s">
        <v>126</v>
      </c>
      <c r="C69" s="50"/>
      <c r="D69" s="50"/>
      <c r="E69" s="50"/>
      <c r="F69" s="50"/>
      <c r="G69" s="50"/>
      <c r="H69" s="50"/>
      <c r="I69" s="52"/>
    </row>
    <row r="70" spans="1:9" x14ac:dyDescent="0.3">
      <c r="A70" s="47" t="s">
        <v>208</v>
      </c>
      <c r="B70" s="61"/>
      <c r="C70" s="61"/>
      <c r="D70" s="61"/>
      <c r="E70" s="61"/>
      <c r="F70" s="61"/>
      <c r="G70" s="61"/>
      <c r="H70" s="61"/>
      <c r="I70" s="92"/>
    </row>
    <row r="71" spans="1:9" x14ac:dyDescent="0.3">
      <c r="A71" s="47" t="s">
        <v>209</v>
      </c>
      <c r="B71" s="61"/>
      <c r="C71" s="61"/>
      <c r="D71" s="61"/>
      <c r="E71" s="61"/>
      <c r="F71" s="61"/>
      <c r="G71" s="61"/>
      <c r="H71" s="61"/>
      <c r="I71" s="93" t="str">
        <f>IF(I66="NA","NA",I68*I70)</f>
        <v>NA</v>
      </c>
    </row>
    <row r="72" spans="1:9" x14ac:dyDescent="0.3">
      <c r="A72" s="49"/>
      <c r="B72" s="30" t="s">
        <v>127</v>
      </c>
      <c r="C72" s="50"/>
      <c r="D72" s="50"/>
      <c r="E72" s="61"/>
      <c r="F72" s="61"/>
      <c r="G72" s="61"/>
      <c r="H72" s="61"/>
      <c r="I72" s="51"/>
    </row>
    <row r="73" spans="1:9" x14ac:dyDescent="0.3">
      <c r="A73" s="49"/>
      <c r="B73" s="30"/>
      <c r="C73" s="50"/>
      <c r="D73" s="50"/>
      <c r="E73" s="61"/>
      <c r="F73" s="61"/>
      <c r="G73" s="61"/>
      <c r="H73" s="61" t="s">
        <v>47</v>
      </c>
      <c r="I73" s="51"/>
    </row>
    <row r="74" spans="1:9" x14ac:dyDescent="0.3">
      <c r="A74" s="49"/>
      <c r="B74" s="30"/>
      <c r="C74" s="50"/>
      <c r="D74" s="50"/>
      <c r="E74" s="61"/>
      <c r="F74" s="61"/>
      <c r="G74" s="61"/>
      <c r="H74" s="61" t="s">
        <v>45</v>
      </c>
      <c r="I74" s="51"/>
    </row>
    <row r="75" spans="1:9" x14ac:dyDescent="0.3">
      <c r="A75" s="47" t="s">
        <v>52</v>
      </c>
      <c r="B75" s="61"/>
      <c r="C75" s="61"/>
      <c r="D75" s="61"/>
      <c r="E75" s="61"/>
      <c r="F75" s="61"/>
      <c r="G75" s="61"/>
      <c r="H75" s="88">
        <v>2011</v>
      </c>
      <c r="I75" s="94">
        <f>VLOOKUP(H75,GDPDEF!C18:D85,2,FALSE)</f>
        <v>1.0481864733270736</v>
      </c>
    </row>
    <row r="76" spans="1:9" x14ac:dyDescent="0.3">
      <c r="A76" s="47" t="s">
        <v>53</v>
      </c>
      <c r="B76" s="61"/>
      <c r="C76" s="61"/>
      <c r="D76" s="61"/>
      <c r="E76" s="61"/>
      <c r="F76" s="61"/>
      <c r="G76" s="61"/>
      <c r="H76" s="61"/>
      <c r="I76" s="111" t="str">
        <f>IF(I66="NA","NA",I71*I75)</f>
        <v>NA</v>
      </c>
    </row>
    <row r="77" spans="1:9" x14ac:dyDescent="0.3">
      <c r="A77" s="62"/>
      <c r="B77" s="30" t="s">
        <v>54</v>
      </c>
      <c r="C77" s="61"/>
      <c r="D77" s="61"/>
      <c r="E77" s="50"/>
      <c r="F77" s="50"/>
      <c r="G77" s="50"/>
      <c r="H77" s="50"/>
      <c r="I77" s="52"/>
    </row>
    <row r="78" spans="1:9" x14ac:dyDescent="0.3">
      <c r="A78" s="62"/>
      <c r="B78" s="30"/>
      <c r="C78" s="61"/>
      <c r="D78" s="61"/>
      <c r="E78" s="50"/>
      <c r="F78" s="50"/>
      <c r="G78" s="50"/>
      <c r="H78" s="50"/>
      <c r="I78" s="52"/>
    </row>
    <row r="79" spans="1:9" x14ac:dyDescent="0.3">
      <c r="A79" s="53" t="s">
        <v>128</v>
      </c>
      <c r="B79" s="50"/>
      <c r="C79" s="50"/>
      <c r="D79" s="50"/>
      <c r="E79" s="50"/>
      <c r="F79" s="50"/>
      <c r="G79" s="50"/>
      <c r="H79" s="50"/>
      <c r="I79" s="52"/>
    </row>
    <row r="80" spans="1:9" x14ac:dyDescent="0.3">
      <c r="A80" s="53" t="s">
        <v>129</v>
      </c>
      <c r="B80" s="50"/>
      <c r="C80" s="50"/>
      <c r="D80" s="50"/>
      <c r="E80" s="50"/>
      <c r="F80" s="50"/>
      <c r="G80" s="50"/>
      <c r="H80" s="50"/>
      <c r="I80" s="52"/>
    </row>
    <row r="81" spans="1:9" x14ac:dyDescent="0.3">
      <c r="A81" s="53" t="s">
        <v>130</v>
      </c>
      <c r="B81" s="50"/>
      <c r="C81" s="50"/>
      <c r="D81" s="50"/>
      <c r="E81" s="50"/>
      <c r="F81" s="50"/>
      <c r="G81" s="50"/>
      <c r="H81" s="50"/>
      <c r="I81" s="52"/>
    </row>
    <row r="82" spans="1:9" ht="19.5" thickBot="1" x14ac:dyDescent="0.35">
      <c r="A82" s="63" t="s">
        <v>131</v>
      </c>
      <c r="B82" s="54"/>
      <c r="C82" s="54"/>
      <c r="D82" s="54"/>
      <c r="E82" s="54"/>
      <c r="F82" s="54"/>
      <c r="G82" s="54"/>
      <c r="H82" s="54"/>
      <c r="I82" s="55"/>
    </row>
    <row r="84" spans="1:9" x14ac:dyDescent="0.3">
      <c r="A84" s="43" t="s">
        <v>97</v>
      </c>
    </row>
    <row r="85" spans="1:9" x14ac:dyDescent="0.3">
      <c r="A85" s="1" t="s">
        <v>134</v>
      </c>
    </row>
    <row r="86" spans="1:9" x14ac:dyDescent="0.3">
      <c r="A86" s="1" t="s">
        <v>268</v>
      </c>
    </row>
    <row r="87" spans="1:9" x14ac:dyDescent="0.3">
      <c r="A87" s="1" t="s">
        <v>135</v>
      </c>
    </row>
    <row r="88" spans="1:9" x14ac:dyDescent="0.3">
      <c r="A88" s="1" t="s">
        <v>136</v>
      </c>
    </row>
  </sheetData>
  <customSheetViews>
    <customSheetView guid="{7B42D2B6-8785-43D9-B497-7C1858752CFC}">
      <selection activeCell="G95" sqref="G95"/>
      <pageMargins left="0.7" right="0.7" top="0.75" bottom="0.75" header="0.3" footer="0.3"/>
      <pageSetup orientation="portrait" r:id="rId1"/>
    </customSheetView>
    <customSheetView guid="{3607EEA2-D10A-43D0-AE62-5762184B6459}">
      <selection activeCell="G95" sqref="G95"/>
      <pageMargins left="0.7" right="0.7" top="0.75" bottom="0.75" header="0.3" footer="0.3"/>
      <pageSetup orientation="portrait" r:id="rId2"/>
    </customSheetView>
  </customSheetViews>
  <dataValidations count="3">
    <dataValidation type="list" errorStyle="information" allowBlank="1" showInputMessage="1" showErrorMessage="1" errorTitle="Customized Percentage" error="You have entered a customized local cost share rate. Please make sure this number is correct before proceeding to Line 5." promptTitle="Local Cost Share" prompt="This is the local cost share requirement. For a federal declared public disaster, the default should be 25%. If your state also reimburses a percentage, reduce your local cost share by that amount as well." sqref="I36">
      <formula1>CostShare</formula1>
    </dataValidation>
    <dataValidation type="list" allowBlank="1" showInputMessage="1" showErrorMessage="1" errorTitle="Incorrect Year" error="Choose a Year Between 1947 and 2014." sqref="H46 H75">
      <formula1>DisasterYear</formula1>
    </dataValidation>
    <dataValidation type="list" allowBlank="1" showInputMessage="1" showErrorMessage="1" sqref="I27:I31">
      <formula1>LocalGovChoice</formula1>
    </dataValidation>
  </dataValidations>
  <hyperlinks>
    <hyperlink ref="A52" r:id="rId3"/>
  </hyperlinks>
  <pageMargins left="0.7" right="0.7" top="0.75" bottom="0.75" header="0.3" footer="0.3"/>
  <pageSetup orientation="portrait" r:id="rId4"/>
  <rowBreaks count="2" manualBreakCount="2">
    <brk id="18" max="16383" man="1"/>
    <brk id="54" max="16383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workbookViewId="0">
      <selection activeCell="A14" sqref="A14"/>
    </sheetView>
  </sheetViews>
  <sheetFormatPr defaultRowHeight="14.25" x14ac:dyDescent="0.2"/>
  <cols>
    <col min="1" max="6" width="9.140625" style="19"/>
    <col min="7" max="7" width="12.7109375" style="19" customWidth="1"/>
    <col min="8" max="8" width="9.140625" style="19"/>
    <col min="9" max="9" width="9.85546875" style="19" customWidth="1"/>
    <col min="10" max="16384" width="9.140625" style="19"/>
  </cols>
  <sheetData>
    <row r="3" spans="1:8" ht="17.25" customHeight="1" x14ac:dyDescent="0.2"/>
    <row r="4" spans="1:8" ht="17.25" customHeight="1" x14ac:dyDescent="0.2"/>
    <row r="5" spans="1:8" ht="27" x14ac:dyDescent="0.35">
      <c r="A5" s="41" t="s">
        <v>59</v>
      </c>
    </row>
    <row r="6" spans="1:8" ht="27" x14ac:dyDescent="0.35">
      <c r="A6" s="41" t="s">
        <v>60</v>
      </c>
    </row>
    <row r="7" spans="1:8" ht="27" x14ac:dyDescent="0.35">
      <c r="A7" s="41" t="s">
        <v>61</v>
      </c>
    </row>
    <row r="8" spans="1:8" ht="15" thickBot="1" x14ac:dyDescent="0.25"/>
    <row r="9" spans="1:8" x14ac:dyDescent="0.2">
      <c r="A9" s="64"/>
      <c r="B9" s="33"/>
      <c r="C9" s="33"/>
      <c r="D9" s="33"/>
      <c r="E9" s="33"/>
      <c r="F9" s="33"/>
      <c r="G9" s="33"/>
      <c r="H9" s="34"/>
    </row>
    <row r="10" spans="1:8" ht="15.75" x14ac:dyDescent="0.25">
      <c r="A10" s="47" t="s">
        <v>62</v>
      </c>
      <c r="B10" s="30"/>
      <c r="C10" s="30"/>
      <c r="D10" s="30"/>
      <c r="E10" s="30"/>
      <c r="F10" s="30"/>
      <c r="G10" s="30"/>
      <c r="H10" s="95">
        <v>0</v>
      </c>
    </row>
    <row r="11" spans="1:8" ht="15.75" x14ac:dyDescent="0.25">
      <c r="A11" s="47"/>
      <c r="B11" s="30"/>
      <c r="C11" s="30"/>
      <c r="D11" s="30"/>
      <c r="E11" s="30"/>
      <c r="F11" s="30"/>
      <c r="G11" s="30"/>
      <c r="H11" s="65"/>
    </row>
    <row r="12" spans="1:8" ht="15.75" x14ac:dyDescent="0.25">
      <c r="A12" s="47" t="s">
        <v>64</v>
      </c>
      <c r="B12" s="30"/>
      <c r="C12" s="30"/>
      <c r="D12" s="30"/>
      <c r="E12" s="30"/>
      <c r="F12" s="30"/>
      <c r="G12" s="30"/>
      <c r="H12" s="95">
        <v>0</v>
      </c>
    </row>
    <row r="13" spans="1:8" x14ac:dyDescent="0.2">
      <c r="A13" s="66"/>
      <c r="B13" s="40"/>
      <c r="C13" s="40"/>
      <c r="D13" s="40"/>
      <c r="E13" s="40"/>
      <c r="F13" s="40"/>
      <c r="G13" s="40"/>
      <c r="H13" s="67"/>
    </row>
    <row r="14" spans="1:8" x14ac:dyDescent="0.2">
      <c r="A14" s="66" t="s">
        <v>63</v>
      </c>
      <c r="B14" s="40"/>
      <c r="C14" s="40"/>
      <c r="D14" s="40"/>
      <c r="E14" s="40"/>
      <c r="F14" s="40"/>
      <c r="G14" s="40"/>
      <c r="H14" s="68">
        <f>SUM(H10,H12)</f>
        <v>0</v>
      </c>
    </row>
    <row r="15" spans="1:8" ht="15" thickBot="1" x14ac:dyDescent="0.25">
      <c r="A15" s="69"/>
      <c r="B15" s="38"/>
      <c r="C15" s="38"/>
      <c r="D15" s="38"/>
      <c r="E15" s="38"/>
      <c r="F15" s="38"/>
      <c r="G15" s="38"/>
      <c r="H15" s="39"/>
    </row>
    <row r="17" spans="1:1" ht="15.75" x14ac:dyDescent="0.25">
      <c r="A17" s="7" t="s">
        <v>65</v>
      </c>
    </row>
    <row r="18" spans="1:1" ht="15.75" x14ac:dyDescent="0.25">
      <c r="A18" s="7" t="s">
        <v>66</v>
      </c>
    </row>
  </sheetData>
  <customSheetViews>
    <customSheetView guid="{7B42D2B6-8785-43D9-B497-7C1858752CFC}">
      <selection activeCell="H14" sqref="H14"/>
      <pageMargins left="0.7" right="0.7" top="0.75" bottom="0.75" header="0.3" footer="0.3"/>
      <pageSetup orientation="portrait" r:id="rId1"/>
    </customSheetView>
    <customSheetView guid="{3607EEA2-D10A-43D0-AE62-5762184B6459}">
      <selection activeCell="H14" sqref="H14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54"/>
  <sheetViews>
    <sheetView workbookViewId="0">
      <selection activeCell="A5" sqref="A5"/>
    </sheetView>
  </sheetViews>
  <sheetFormatPr defaultRowHeight="14.25" x14ac:dyDescent="0.2"/>
  <cols>
    <col min="1" max="3" width="9.140625" style="19"/>
    <col min="4" max="4" width="10.42578125" style="19" bestFit="1" customWidth="1"/>
    <col min="5" max="5" width="10.28515625" style="19" bestFit="1" customWidth="1"/>
    <col min="6" max="7" width="9.140625" style="19"/>
    <col min="8" max="8" width="13" style="19" customWidth="1"/>
    <col min="9" max="9" width="10.5703125" style="19" customWidth="1"/>
    <col min="10" max="16384" width="9.140625" style="19"/>
  </cols>
  <sheetData>
    <row r="5" spans="1:11" ht="27" x14ac:dyDescent="0.35">
      <c r="A5" s="41" t="s">
        <v>74</v>
      </c>
    </row>
    <row r="6" spans="1:11" ht="27" x14ac:dyDescent="0.35">
      <c r="A6" s="41" t="s">
        <v>75</v>
      </c>
    </row>
    <row r="7" spans="1:11" ht="27" x14ac:dyDescent="0.35">
      <c r="A7" s="41" t="s">
        <v>76</v>
      </c>
    </row>
    <row r="9" spans="1:11" ht="15.75" x14ac:dyDescent="0.25">
      <c r="A9" s="1" t="s">
        <v>212</v>
      </c>
    </row>
    <row r="10" spans="1:11" ht="15.75" x14ac:dyDescent="0.25">
      <c r="A10" s="1" t="s">
        <v>139</v>
      </c>
    </row>
    <row r="13" spans="1:11" ht="18" x14ac:dyDescent="0.25">
      <c r="A13" s="43" t="s">
        <v>0</v>
      </c>
    </row>
    <row r="14" spans="1:11" ht="15.75" x14ac:dyDescent="0.25">
      <c r="A14" s="1" t="s">
        <v>237</v>
      </c>
      <c r="J14" s="116"/>
    </row>
    <row r="15" spans="1:11" ht="15.75" x14ac:dyDescent="0.25">
      <c r="A15" s="7" t="s">
        <v>269</v>
      </c>
      <c r="J15" s="116"/>
    </row>
    <row r="16" spans="1:11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15"/>
      <c r="K16" s="1"/>
    </row>
    <row r="17" spans="1:11" ht="15.75" x14ac:dyDescent="0.25">
      <c r="A17" s="1" t="s">
        <v>77</v>
      </c>
      <c r="B17" s="1" t="s">
        <v>78</v>
      </c>
      <c r="C17" s="1"/>
      <c r="D17" s="1"/>
      <c r="E17" s="1"/>
      <c r="F17" s="1"/>
      <c r="G17" s="1"/>
      <c r="H17" s="1"/>
      <c r="I17" s="17">
        <f>'Worksheet 3'!H14</f>
        <v>0</v>
      </c>
      <c r="J17" s="115"/>
      <c r="K17" s="1"/>
    </row>
    <row r="18" spans="1:11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1" t="s">
        <v>79</v>
      </c>
      <c r="B19" s="1" t="s">
        <v>80</v>
      </c>
      <c r="C19" s="1"/>
      <c r="D19" s="1"/>
      <c r="E19" s="1"/>
      <c r="F19" s="1"/>
      <c r="G19" s="1"/>
      <c r="H19" s="1"/>
      <c r="I19" s="17">
        <f>I83</f>
        <v>0</v>
      </c>
      <c r="J19" s="117"/>
      <c r="K19" s="1"/>
    </row>
    <row r="20" spans="1:11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x14ac:dyDescent="0.25">
      <c r="A21" s="1" t="s">
        <v>81</v>
      </c>
      <c r="B21" s="1" t="s">
        <v>82</v>
      </c>
      <c r="C21" s="1"/>
      <c r="D21" s="1"/>
      <c r="E21" s="1"/>
      <c r="F21" s="1"/>
      <c r="G21" s="1"/>
      <c r="H21" s="1"/>
      <c r="I21" s="17">
        <f>I103</f>
        <v>0</v>
      </c>
      <c r="J21" s="1"/>
      <c r="K21" s="1"/>
    </row>
    <row r="22" spans="1:11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x14ac:dyDescent="0.25">
      <c r="A23" s="1" t="s">
        <v>83</v>
      </c>
      <c r="B23" s="1" t="s">
        <v>84</v>
      </c>
      <c r="C23" s="1"/>
      <c r="D23" s="1"/>
      <c r="E23" s="1"/>
      <c r="F23" s="1"/>
      <c r="G23" s="1"/>
      <c r="H23" s="1"/>
      <c r="I23" s="17">
        <f>I118</f>
        <v>0</v>
      </c>
      <c r="J23" s="1"/>
      <c r="K23" s="1"/>
    </row>
    <row r="24" spans="1:11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x14ac:dyDescent="0.25">
      <c r="A25" s="1" t="s">
        <v>85</v>
      </c>
      <c r="B25" s="1" t="s">
        <v>86</v>
      </c>
      <c r="C25" s="1"/>
      <c r="D25" s="1"/>
      <c r="E25" s="1"/>
      <c r="F25" s="1"/>
      <c r="G25" s="1"/>
      <c r="H25" s="1"/>
      <c r="I25" s="17">
        <f>I136</f>
        <v>0</v>
      </c>
      <c r="J25" s="1"/>
      <c r="K25" s="1"/>
    </row>
    <row r="26" spans="1:1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x14ac:dyDescent="0.25">
      <c r="A27" s="1" t="s">
        <v>87</v>
      </c>
      <c r="B27" s="1" t="s">
        <v>88</v>
      </c>
      <c r="C27" s="1"/>
      <c r="D27" s="1"/>
      <c r="E27" s="1" t="s">
        <v>140</v>
      </c>
      <c r="F27" s="1"/>
      <c r="G27" s="1"/>
      <c r="H27" s="1"/>
      <c r="I27" s="17">
        <f>SUM(I17,I19,I21,I23,I25)</f>
        <v>0</v>
      </c>
      <c r="J27" s="1"/>
      <c r="K27" s="1"/>
    </row>
    <row r="28" spans="1:11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x14ac:dyDescent="0.25">
      <c r="A29" s="1" t="s">
        <v>89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x14ac:dyDescent="0.25">
      <c r="A31" s="1" t="s">
        <v>90</v>
      </c>
      <c r="B31" s="1" t="s">
        <v>91</v>
      </c>
      <c r="C31" s="1"/>
      <c r="D31" s="1"/>
      <c r="E31" s="1"/>
      <c r="F31" s="17" t="str">
        <f>IF('Worksheet 2'!I27="Local",'Worksheet 2'!I48,'Worksheet 2'!I76)</f>
        <v>NA</v>
      </c>
      <c r="G31" s="1"/>
      <c r="H31" s="1" t="s">
        <v>175</v>
      </c>
      <c r="I31" s="23"/>
      <c r="J31" s="1"/>
      <c r="K31" s="1"/>
    </row>
    <row r="32" spans="1:11" ht="15.75" x14ac:dyDescent="0.25">
      <c r="A32" s="1"/>
      <c r="B32" s="1"/>
      <c r="C32" s="1"/>
      <c r="D32" s="1"/>
      <c r="E32" s="1"/>
      <c r="F32" s="1"/>
      <c r="G32" s="1"/>
      <c r="H32" s="1" t="s">
        <v>92</v>
      </c>
      <c r="I32" s="17" t="e">
        <f>I27-F31</f>
        <v>#VALUE!</v>
      </c>
      <c r="J32" s="1"/>
      <c r="K32" s="1"/>
    </row>
    <row r="33" spans="1:11" ht="15.75" x14ac:dyDescent="0.25">
      <c r="A33" s="8" t="e">
        <f>IF(I32&gt;0,"You are financially prepared for your chosen disaster event according to the data","You need more revenue for your chosen disaster event")</f>
        <v>#VALUE!</v>
      </c>
      <c r="B33" s="1"/>
      <c r="C33" s="1"/>
      <c r="F33" s="1"/>
      <c r="H33" s="1"/>
      <c r="I33" s="1"/>
      <c r="J33" s="1"/>
      <c r="K33" s="1"/>
    </row>
    <row r="34" spans="1:1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x14ac:dyDescent="0.25">
      <c r="A35" s="1" t="s">
        <v>273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x14ac:dyDescent="0.25">
      <c r="A36" s="1" t="s">
        <v>274</v>
      </c>
      <c r="B36" s="1"/>
      <c r="C36" s="1"/>
      <c r="D36" s="1"/>
      <c r="E36" s="1"/>
      <c r="F36" s="1"/>
      <c r="G36" s="1"/>
      <c r="H36" s="1"/>
      <c r="I36" s="1"/>
      <c r="J36" s="1"/>
      <c r="K36" s="115"/>
    </row>
    <row r="37" spans="1:11" ht="15.75" x14ac:dyDescent="0.25">
      <c r="A37" s="1" t="s">
        <v>275</v>
      </c>
      <c r="B37" s="1"/>
      <c r="C37" s="1"/>
      <c r="D37" s="1"/>
      <c r="E37" s="1"/>
      <c r="F37" s="1"/>
      <c r="G37" s="1"/>
      <c r="H37" s="1"/>
      <c r="I37" s="1"/>
      <c r="J37" s="1"/>
      <c r="K37" s="117"/>
    </row>
    <row r="38" spans="1:11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17"/>
    </row>
    <row r="39" spans="1:11" ht="15.75" x14ac:dyDescent="0.25">
      <c r="A39" s="1" t="s">
        <v>276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9" t="s">
        <v>278</v>
      </c>
    </row>
    <row r="41" spans="1:11" x14ac:dyDescent="0.2">
      <c r="A41" s="19" t="s">
        <v>277</v>
      </c>
      <c r="K41" s="116"/>
    </row>
    <row r="42" spans="1:11" x14ac:dyDescent="0.2">
      <c r="K42" s="119"/>
    </row>
    <row r="45" spans="1:11" ht="18" x14ac:dyDescent="0.25">
      <c r="D45" s="44" t="s">
        <v>148</v>
      </c>
    </row>
    <row r="48" spans="1:11" ht="18" x14ac:dyDescent="0.25">
      <c r="A48" s="43" t="s">
        <v>1</v>
      </c>
    </row>
    <row r="49" spans="1:11" ht="15.75" x14ac:dyDescent="0.25">
      <c r="A49" s="1" t="s">
        <v>141</v>
      </c>
    </row>
    <row r="50" spans="1:11" ht="15.75" x14ac:dyDescent="0.25">
      <c r="A50" s="1" t="s">
        <v>286</v>
      </c>
    </row>
    <row r="51" spans="1:11" ht="15.75" x14ac:dyDescent="0.25">
      <c r="A51" s="1" t="s">
        <v>287</v>
      </c>
    </row>
    <row r="52" spans="1:11" ht="15.75" x14ac:dyDescent="0.25">
      <c r="A52" s="1"/>
    </row>
    <row r="53" spans="1:11" ht="15.75" x14ac:dyDescent="0.25">
      <c r="A53" s="122"/>
      <c r="B53" s="1" t="s">
        <v>142</v>
      </c>
      <c r="K53" s="116"/>
    </row>
    <row r="54" spans="1:11" ht="15.75" x14ac:dyDescent="0.25">
      <c r="A54" s="1"/>
      <c r="B54" s="1"/>
      <c r="K54" s="119"/>
    </row>
    <row r="55" spans="1:11" ht="15.75" x14ac:dyDescent="0.25">
      <c r="A55" s="122"/>
      <c r="B55" s="1" t="s">
        <v>281</v>
      </c>
    </row>
    <row r="56" spans="1:11" ht="15.75" x14ac:dyDescent="0.25">
      <c r="A56" s="1"/>
      <c r="B56" s="1" t="s">
        <v>282</v>
      </c>
    </row>
    <row r="58" spans="1:11" ht="15.75" x14ac:dyDescent="0.25">
      <c r="A58" s="122"/>
      <c r="B58" s="1" t="s">
        <v>280</v>
      </c>
    </row>
    <row r="59" spans="1:11" ht="15.75" x14ac:dyDescent="0.25">
      <c r="B59" s="1" t="s">
        <v>279</v>
      </c>
    </row>
    <row r="61" spans="1:11" ht="15.75" x14ac:dyDescent="0.25">
      <c r="A61" s="122"/>
      <c r="B61" s="1" t="s">
        <v>143</v>
      </c>
    </row>
    <row r="62" spans="1:11" ht="15.75" x14ac:dyDescent="0.25">
      <c r="A62" s="30"/>
    </row>
    <row r="63" spans="1:11" ht="15.75" x14ac:dyDescent="0.25">
      <c r="A63" s="30" t="s">
        <v>270</v>
      </c>
    </row>
    <row r="64" spans="1:11" x14ac:dyDescent="0.2">
      <c r="A64" s="40"/>
    </row>
    <row r="65" spans="1:9" ht="18" x14ac:dyDescent="0.25">
      <c r="A65" s="43" t="s">
        <v>2</v>
      </c>
    </row>
    <row r="67" spans="1:9" ht="15.75" x14ac:dyDescent="0.25">
      <c r="A67" s="1" t="s">
        <v>271</v>
      </c>
    </row>
    <row r="68" spans="1:9" ht="15.75" x14ac:dyDescent="0.25">
      <c r="A68" s="1" t="s">
        <v>238</v>
      </c>
    </row>
    <row r="69" spans="1:9" x14ac:dyDescent="0.2">
      <c r="A69" s="19" t="s">
        <v>272</v>
      </c>
    </row>
    <row r="71" spans="1:9" ht="15.75" x14ac:dyDescent="0.25">
      <c r="A71" s="1" t="s">
        <v>144</v>
      </c>
    </row>
    <row r="73" spans="1:9" ht="18" x14ac:dyDescent="0.25">
      <c r="A73" s="43" t="s">
        <v>3</v>
      </c>
    </row>
    <row r="75" spans="1:9" ht="15.75" x14ac:dyDescent="0.25">
      <c r="A75" s="1" t="s">
        <v>146</v>
      </c>
    </row>
    <row r="76" spans="1:9" ht="15.75" x14ac:dyDescent="0.25">
      <c r="A76" s="1" t="s">
        <v>239</v>
      </c>
    </row>
    <row r="77" spans="1:9" ht="15.75" x14ac:dyDescent="0.25">
      <c r="A77" s="1" t="s">
        <v>174</v>
      </c>
    </row>
    <row r="78" spans="1:9" ht="15.75" x14ac:dyDescent="0.25">
      <c r="A78" s="1" t="s">
        <v>240</v>
      </c>
    </row>
    <row r="79" spans="1:9" ht="15" thickBot="1" x14ac:dyDescent="0.25"/>
    <row r="80" spans="1:9" x14ac:dyDescent="0.2">
      <c r="A80" s="64"/>
      <c r="B80" s="33"/>
      <c r="C80" s="33"/>
      <c r="D80" s="33"/>
      <c r="E80" s="33"/>
      <c r="F80" s="33"/>
      <c r="G80" s="33"/>
      <c r="H80" s="33"/>
      <c r="I80" s="34"/>
    </row>
    <row r="81" spans="1:11" x14ac:dyDescent="0.2">
      <c r="A81" s="66" t="s">
        <v>145</v>
      </c>
      <c r="B81" s="40"/>
      <c r="C81" s="40"/>
      <c r="D81" s="40"/>
      <c r="E81" s="40"/>
      <c r="F81" s="99"/>
      <c r="G81" s="96"/>
      <c r="H81" s="96"/>
      <c r="I81" s="97"/>
    </row>
    <row r="82" spans="1:11" x14ac:dyDescent="0.2">
      <c r="A82" s="66"/>
      <c r="B82" s="40"/>
      <c r="C82" s="40"/>
      <c r="D82" s="40"/>
      <c r="E82" s="40"/>
      <c r="F82" s="40"/>
      <c r="G82" s="40"/>
      <c r="H82" s="40"/>
      <c r="I82" s="67"/>
    </row>
    <row r="83" spans="1:11" x14ac:dyDescent="0.2">
      <c r="A83" s="66" t="s">
        <v>93</v>
      </c>
      <c r="B83" s="40"/>
      <c r="C83" s="40"/>
      <c r="D83" s="40"/>
      <c r="E83" s="40"/>
      <c r="F83" s="40"/>
      <c r="G83" s="40"/>
      <c r="H83" s="40"/>
      <c r="I83" s="98">
        <v>0</v>
      </c>
    </row>
    <row r="84" spans="1:11" ht="15" thickBot="1" x14ac:dyDescent="0.25">
      <c r="A84" s="69"/>
      <c r="B84" s="38"/>
      <c r="C84" s="38"/>
      <c r="D84" s="38"/>
      <c r="E84" s="38"/>
      <c r="F84" s="38"/>
      <c r="G84" s="38"/>
      <c r="H84" s="38"/>
      <c r="I84" s="39"/>
    </row>
    <row r="85" spans="1:11" x14ac:dyDescent="0.2">
      <c r="A85" s="40"/>
      <c r="B85" s="40"/>
      <c r="C85" s="40"/>
      <c r="D85" s="40"/>
      <c r="E85" s="40"/>
      <c r="F85" s="40"/>
      <c r="G85" s="40"/>
      <c r="H85" s="40"/>
      <c r="I85" s="40"/>
    </row>
    <row r="86" spans="1:11" x14ac:dyDescent="0.2">
      <c r="A86" s="40"/>
      <c r="B86" s="40"/>
      <c r="C86" s="40"/>
      <c r="D86" s="40"/>
      <c r="E86" s="40"/>
      <c r="F86" s="40"/>
      <c r="G86" s="40"/>
      <c r="H86" s="40"/>
      <c r="I86" s="40"/>
    </row>
    <row r="88" spans="1:11" x14ac:dyDescent="0.2">
      <c r="A88" s="19" t="s">
        <v>95</v>
      </c>
      <c r="K88" s="116"/>
    </row>
    <row r="89" spans="1:11" x14ac:dyDescent="0.2">
      <c r="K89" s="116"/>
    </row>
    <row r="90" spans="1:11" x14ac:dyDescent="0.2">
      <c r="K90" s="120"/>
    </row>
    <row r="91" spans="1:11" ht="18" x14ac:dyDescent="0.25">
      <c r="D91" s="44" t="s">
        <v>148</v>
      </c>
    </row>
    <row r="94" spans="1:11" ht="18" x14ac:dyDescent="0.25">
      <c r="A94" s="43" t="s">
        <v>49</v>
      </c>
    </row>
    <row r="95" spans="1:11" ht="15.75" x14ac:dyDescent="0.25">
      <c r="A95" s="1" t="s">
        <v>210</v>
      </c>
    </row>
    <row r="96" spans="1:11" ht="15.75" x14ac:dyDescent="0.25">
      <c r="A96" s="1" t="s">
        <v>147</v>
      </c>
    </row>
    <row r="97" spans="1:11" ht="15.75" x14ac:dyDescent="0.25">
      <c r="A97" s="1" t="s">
        <v>149</v>
      </c>
    </row>
    <row r="98" spans="1:11" x14ac:dyDescent="0.2">
      <c r="A98" s="19" t="s">
        <v>150</v>
      </c>
    </row>
    <row r="99" spans="1:11" ht="15" thickBot="1" x14ac:dyDescent="0.25"/>
    <row r="100" spans="1:11" x14ac:dyDescent="0.2">
      <c r="A100" s="64"/>
      <c r="B100" s="33"/>
      <c r="C100" s="33"/>
      <c r="D100" s="33"/>
      <c r="E100" s="33"/>
      <c r="F100" s="33"/>
      <c r="G100" s="33"/>
      <c r="H100" s="33"/>
      <c r="I100" s="34"/>
    </row>
    <row r="101" spans="1:11" ht="15.75" x14ac:dyDescent="0.25">
      <c r="A101" s="47" t="s">
        <v>151</v>
      </c>
      <c r="B101" s="40"/>
      <c r="C101" s="40"/>
      <c r="D101" s="40"/>
      <c r="E101" s="40"/>
      <c r="F101" s="99"/>
      <c r="G101" s="96"/>
      <c r="H101" s="96"/>
      <c r="I101" s="97"/>
    </row>
    <row r="102" spans="1:11" ht="15.75" x14ac:dyDescent="0.25">
      <c r="A102" s="47"/>
      <c r="B102" s="40"/>
      <c r="C102" s="40"/>
      <c r="D102" s="40"/>
      <c r="E102" s="40"/>
      <c r="F102" s="40"/>
      <c r="G102" s="40"/>
      <c r="H102" s="40"/>
      <c r="I102" s="67"/>
    </row>
    <row r="103" spans="1:11" ht="15.75" x14ac:dyDescent="0.25">
      <c r="A103" s="47" t="s">
        <v>94</v>
      </c>
      <c r="B103" s="40"/>
      <c r="C103" s="40"/>
      <c r="D103" s="40"/>
      <c r="E103" s="40"/>
      <c r="F103" s="40"/>
      <c r="G103" s="40"/>
      <c r="H103" s="40"/>
      <c r="I103" s="98">
        <v>0</v>
      </c>
    </row>
    <row r="104" spans="1:11" ht="16.5" thickBot="1" x14ac:dyDescent="0.3">
      <c r="A104" s="71"/>
      <c r="B104" s="38"/>
      <c r="C104" s="38"/>
      <c r="D104" s="38"/>
      <c r="E104" s="38"/>
      <c r="F104" s="38"/>
      <c r="G104" s="38"/>
      <c r="H104" s="38"/>
      <c r="I104" s="39"/>
    </row>
    <row r="105" spans="1:11" ht="15.75" x14ac:dyDescent="0.25">
      <c r="A105" s="1"/>
    </row>
    <row r="106" spans="1:11" ht="15.75" x14ac:dyDescent="0.25">
      <c r="A106" s="1" t="s">
        <v>96</v>
      </c>
      <c r="I106" s="40"/>
      <c r="K106" s="116"/>
    </row>
    <row r="107" spans="1:11" x14ac:dyDescent="0.2">
      <c r="K107" s="120"/>
    </row>
    <row r="109" spans="1:11" ht="18" x14ac:dyDescent="0.25">
      <c r="A109" s="43" t="s">
        <v>97</v>
      </c>
    </row>
    <row r="110" spans="1:11" ht="15.75" x14ac:dyDescent="0.25">
      <c r="A110" s="1" t="s">
        <v>152</v>
      </c>
    </row>
    <row r="111" spans="1:11" ht="15.75" x14ac:dyDescent="0.25">
      <c r="A111" s="1" t="s">
        <v>147</v>
      </c>
    </row>
    <row r="112" spans="1:11" ht="15.75" x14ac:dyDescent="0.25">
      <c r="A112" s="1" t="s">
        <v>149</v>
      </c>
    </row>
    <row r="113" spans="1:11" ht="15.75" x14ac:dyDescent="0.25">
      <c r="A113" s="1" t="s">
        <v>150</v>
      </c>
    </row>
    <row r="114" spans="1:11" ht="16.5" thickBot="1" x14ac:dyDescent="0.3">
      <c r="A114" s="1"/>
    </row>
    <row r="115" spans="1:11" ht="15.75" x14ac:dyDescent="0.25">
      <c r="A115" s="45"/>
      <c r="B115" s="33"/>
      <c r="C115" s="33"/>
      <c r="D115" s="33"/>
      <c r="E115" s="33"/>
      <c r="F115" s="33"/>
      <c r="G115" s="33"/>
      <c r="H115" s="33"/>
      <c r="I115" s="34"/>
    </row>
    <row r="116" spans="1:11" ht="15.75" x14ac:dyDescent="0.25">
      <c r="A116" s="47" t="s">
        <v>98</v>
      </c>
      <c r="B116" s="40"/>
      <c r="C116" s="40"/>
      <c r="D116" s="40"/>
      <c r="E116" s="40"/>
      <c r="F116" s="40"/>
      <c r="G116" s="96"/>
      <c r="H116" s="96"/>
      <c r="I116" s="97"/>
    </row>
    <row r="117" spans="1:11" ht="15.75" x14ac:dyDescent="0.25">
      <c r="A117" s="47"/>
      <c r="B117" s="40"/>
      <c r="C117" s="40"/>
      <c r="D117" s="40"/>
      <c r="E117" s="40"/>
      <c r="F117" s="40"/>
      <c r="G117" s="40"/>
      <c r="H117" s="40"/>
      <c r="I117" s="67"/>
    </row>
    <row r="118" spans="1:11" ht="15.75" x14ac:dyDescent="0.25">
      <c r="A118" s="47" t="s">
        <v>94</v>
      </c>
      <c r="B118" s="40"/>
      <c r="C118" s="40"/>
      <c r="D118" s="40"/>
      <c r="E118" s="40"/>
      <c r="F118" s="40"/>
      <c r="G118" s="40"/>
      <c r="H118" s="40"/>
      <c r="I118" s="98">
        <v>0</v>
      </c>
    </row>
    <row r="119" spans="1:11" ht="16.5" thickBot="1" x14ac:dyDescent="0.3">
      <c r="A119" s="71"/>
      <c r="B119" s="38"/>
      <c r="C119" s="38"/>
      <c r="D119" s="38"/>
      <c r="E119" s="38"/>
      <c r="F119" s="38"/>
      <c r="G119" s="38"/>
      <c r="H119" s="38"/>
      <c r="I119" s="39"/>
    </row>
    <row r="120" spans="1:11" ht="15.75" x14ac:dyDescent="0.25">
      <c r="A120" s="1"/>
    </row>
    <row r="121" spans="1:11" ht="15.75" x14ac:dyDescent="0.25">
      <c r="A121" s="1" t="s">
        <v>99</v>
      </c>
      <c r="K121" s="116"/>
    </row>
    <row r="122" spans="1:11" x14ac:dyDescent="0.2">
      <c r="K122" s="120"/>
    </row>
    <row r="124" spans="1:11" ht="18" x14ac:dyDescent="0.25">
      <c r="D124" s="44" t="s">
        <v>148</v>
      </c>
    </row>
    <row r="127" spans="1:11" ht="18" x14ac:dyDescent="0.25">
      <c r="A127" s="56" t="s">
        <v>100</v>
      </c>
    </row>
    <row r="128" spans="1:11" ht="15.75" x14ac:dyDescent="0.25">
      <c r="A128" s="1" t="s">
        <v>153</v>
      </c>
    </row>
    <row r="129" spans="1:13" ht="15.75" x14ac:dyDescent="0.25">
      <c r="A129" s="1" t="s">
        <v>154</v>
      </c>
    </row>
    <row r="130" spans="1:13" ht="15.75" x14ac:dyDescent="0.25">
      <c r="A130" s="1" t="s">
        <v>149</v>
      </c>
    </row>
    <row r="131" spans="1:13" ht="15.75" x14ac:dyDescent="0.25">
      <c r="A131" s="1" t="s">
        <v>150</v>
      </c>
    </row>
    <row r="132" spans="1:13" ht="16.5" thickBot="1" x14ac:dyDescent="0.3">
      <c r="A132" s="1"/>
    </row>
    <row r="133" spans="1:13" ht="15.75" x14ac:dyDescent="0.25">
      <c r="A133" s="45"/>
      <c r="B133" s="33"/>
      <c r="C133" s="33"/>
      <c r="D133" s="33"/>
      <c r="E133" s="33"/>
      <c r="F133" s="33"/>
      <c r="G133" s="33"/>
      <c r="H133" s="33"/>
      <c r="I133" s="34"/>
    </row>
    <row r="134" spans="1:13" ht="15.75" x14ac:dyDescent="0.25">
      <c r="A134" s="47" t="s">
        <v>101</v>
      </c>
      <c r="B134" s="40"/>
      <c r="C134" s="40"/>
      <c r="D134" s="40"/>
      <c r="E134" s="40"/>
      <c r="F134" s="40"/>
      <c r="G134" s="96"/>
      <c r="H134" s="96"/>
      <c r="I134" s="97"/>
    </row>
    <row r="135" spans="1:13" ht="15.75" x14ac:dyDescent="0.25">
      <c r="A135" s="47"/>
      <c r="B135" s="40"/>
      <c r="C135" s="40"/>
      <c r="D135" s="40"/>
      <c r="E135" s="40"/>
      <c r="F135" s="40"/>
      <c r="G135" s="40"/>
      <c r="H135" s="40"/>
      <c r="I135" s="67"/>
    </row>
    <row r="136" spans="1:13" ht="15.75" x14ac:dyDescent="0.25">
      <c r="A136" s="47" t="s">
        <v>94</v>
      </c>
      <c r="B136" s="40"/>
      <c r="C136" s="40"/>
      <c r="D136" s="40"/>
      <c r="E136" s="40"/>
      <c r="F136" s="40"/>
      <c r="G136" s="40"/>
      <c r="H136" s="40"/>
      <c r="I136" s="98">
        <v>0</v>
      </c>
    </row>
    <row r="137" spans="1:13" ht="15" thickBot="1" x14ac:dyDescent="0.25">
      <c r="A137" s="69"/>
      <c r="B137" s="38"/>
      <c r="C137" s="38"/>
      <c r="D137" s="38"/>
      <c r="E137" s="38"/>
      <c r="F137" s="38"/>
      <c r="G137" s="38"/>
      <c r="H137" s="38"/>
      <c r="I137" s="39"/>
    </row>
    <row r="139" spans="1:13" x14ac:dyDescent="0.2">
      <c r="A139" s="19" t="s">
        <v>99</v>
      </c>
      <c r="K139" s="116"/>
    </row>
    <row r="140" spans="1:13" x14ac:dyDescent="0.2">
      <c r="K140" s="120"/>
    </row>
    <row r="142" spans="1:13" ht="18" x14ac:dyDescent="0.25">
      <c r="A142" s="43" t="s">
        <v>102</v>
      </c>
    </row>
    <row r="143" spans="1:13" x14ac:dyDescent="0.2">
      <c r="A143" s="19" t="s">
        <v>283</v>
      </c>
      <c r="M143" s="119"/>
    </row>
    <row r="144" spans="1:13" x14ac:dyDescent="0.2">
      <c r="A144" s="19" t="s">
        <v>284</v>
      </c>
    </row>
    <row r="145" spans="1:1" x14ac:dyDescent="0.2">
      <c r="A145" s="19" t="s">
        <v>285</v>
      </c>
    </row>
    <row r="148" spans="1:1" ht="18" x14ac:dyDescent="0.25">
      <c r="A148" s="43" t="s">
        <v>103</v>
      </c>
    </row>
    <row r="149" spans="1:1" x14ac:dyDescent="0.2">
      <c r="A149" s="19" t="s">
        <v>104</v>
      </c>
    </row>
    <row r="150" spans="1:1" x14ac:dyDescent="0.2">
      <c r="A150" s="19" t="s">
        <v>176</v>
      </c>
    </row>
    <row r="151" spans="1:1" x14ac:dyDescent="0.2">
      <c r="A151" s="19" t="s">
        <v>241</v>
      </c>
    </row>
    <row r="153" spans="1:1" x14ac:dyDescent="0.2">
      <c r="A153" s="25" t="s">
        <v>105</v>
      </c>
    </row>
    <row r="154" spans="1:1" x14ac:dyDescent="0.2">
      <c r="A154" s="25" t="s">
        <v>106</v>
      </c>
    </row>
  </sheetData>
  <customSheetViews>
    <customSheetView guid="{7B42D2B6-8785-43D9-B497-7C1858752CFC}" topLeftCell="A145">
      <selection activeCell="A164" sqref="A164"/>
      <pageMargins left="0.7" right="0.7" top="0.75" bottom="0.75" header="0.3" footer="0.3"/>
      <pageSetup orientation="portrait" r:id="rId1"/>
    </customSheetView>
    <customSheetView guid="{3607EEA2-D10A-43D0-AE62-5762184B6459}" topLeftCell="A178">
      <selection activeCell="A167" sqref="A167"/>
      <pageMargins left="0.7" right="0.7" top="0.75" bottom="0.75" header="0.3" footer="0.3"/>
      <pageSetup orientation="portrait" r:id="rId2"/>
    </customSheetView>
  </customSheetViews>
  <conditionalFormatting sqref="A33">
    <cfRule type="cellIs" dxfId="1" priority="1" operator="lessThanOrEqual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A53 A55 A58 A61">
      <formula1>rankings</formula1>
    </dataValidation>
  </dataValidations>
  <pageMargins left="0.7" right="0.7" top="0.75" bottom="0.75" header="0.3" footer="0.3"/>
  <pageSetup orientation="portrait" r:id="rId3"/>
  <rowBreaks count="1" manualBreakCount="1">
    <brk id="122" max="16383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7"/>
  <sheetViews>
    <sheetView workbookViewId="0">
      <selection activeCell="I55" sqref="I55"/>
    </sheetView>
  </sheetViews>
  <sheetFormatPr defaultRowHeight="14.25" x14ac:dyDescent="0.2"/>
  <cols>
    <col min="1" max="8" width="9.140625" style="19"/>
    <col min="9" max="9" width="17" style="19" customWidth="1"/>
    <col min="10" max="16384" width="9.140625" style="19"/>
  </cols>
  <sheetData>
    <row r="3" spans="1:10" ht="21.75" customHeight="1" x14ac:dyDescent="0.2"/>
    <row r="4" spans="1:10" ht="33" x14ac:dyDescent="0.45">
      <c r="A4" s="72" t="s">
        <v>107</v>
      </c>
    </row>
    <row r="5" spans="1:10" ht="33" x14ac:dyDescent="0.45">
      <c r="A5" s="72" t="s">
        <v>108</v>
      </c>
    </row>
    <row r="7" spans="1:10" ht="15.75" x14ac:dyDescent="0.25">
      <c r="A7" s="1" t="s">
        <v>155</v>
      </c>
    </row>
    <row r="8" spans="1:10" ht="15.75" x14ac:dyDescent="0.25">
      <c r="A8" s="1" t="s">
        <v>156</v>
      </c>
    </row>
    <row r="9" spans="1:10" ht="15.75" x14ac:dyDescent="0.25">
      <c r="A9" s="1" t="s">
        <v>157</v>
      </c>
    </row>
    <row r="10" spans="1:10" ht="15.75" x14ac:dyDescent="0.25">
      <c r="A10" s="1" t="s">
        <v>171</v>
      </c>
    </row>
    <row r="12" spans="1:10" ht="18" x14ac:dyDescent="0.25">
      <c r="A12" s="43" t="s">
        <v>0</v>
      </c>
    </row>
    <row r="13" spans="1:10" ht="15.75" x14ac:dyDescent="0.25">
      <c r="A13" s="1" t="s">
        <v>160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1" t="s">
        <v>242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x14ac:dyDescent="0.25">
      <c r="A17" s="8" t="s">
        <v>109</v>
      </c>
      <c r="B17" s="1"/>
      <c r="C17" s="1"/>
      <c r="D17" s="1"/>
      <c r="E17" s="100"/>
      <c r="F17" s="100"/>
      <c r="G17" s="100"/>
      <c r="H17" s="100"/>
      <c r="I17" s="100"/>
      <c r="J17" s="30"/>
    </row>
    <row r="18" spans="1:1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A19" s="8" t="s">
        <v>110</v>
      </c>
      <c r="B19" s="1"/>
      <c r="C19" s="1"/>
      <c r="D19" s="1"/>
      <c r="E19" s="100"/>
      <c r="F19" s="100"/>
      <c r="G19" s="100"/>
      <c r="H19" s="100"/>
      <c r="I19" s="100"/>
      <c r="J19" s="30"/>
    </row>
    <row r="22" spans="1:10" ht="18" x14ac:dyDescent="0.25">
      <c r="A22" s="43" t="s">
        <v>1</v>
      </c>
    </row>
    <row r="23" spans="1:10" ht="15.75" x14ac:dyDescent="0.25">
      <c r="A23" s="1" t="s">
        <v>161</v>
      </c>
    </row>
    <row r="24" spans="1:10" ht="15.75" x14ac:dyDescent="0.25">
      <c r="A24" s="1" t="s">
        <v>158</v>
      </c>
    </row>
    <row r="26" spans="1:10" x14ac:dyDescent="0.2">
      <c r="A26" s="24"/>
    </row>
    <row r="27" spans="1:10" ht="15.75" x14ac:dyDescent="0.25">
      <c r="A27" s="8" t="s">
        <v>109</v>
      </c>
      <c r="B27" s="1"/>
      <c r="C27" s="1"/>
      <c r="D27" s="1"/>
      <c r="E27" s="30"/>
      <c r="F27" s="30"/>
      <c r="G27" s="30"/>
      <c r="H27" s="30"/>
      <c r="I27" s="101">
        <v>0</v>
      </c>
      <c r="J27" s="30"/>
    </row>
    <row r="28" spans="1:1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x14ac:dyDescent="0.25">
      <c r="A29" s="8" t="s">
        <v>110</v>
      </c>
      <c r="B29" s="1"/>
      <c r="C29" s="1"/>
      <c r="D29" s="1"/>
      <c r="E29" s="30"/>
      <c r="F29" s="30"/>
      <c r="G29" s="30"/>
      <c r="H29" s="30"/>
      <c r="I29" s="101">
        <v>0</v>
      </c>
      <c r="J29" s="30"/>
    </row>
    <row r="32" spans="1:10" ht="18" x14ac:dyDescent="0.25">
      <c r="A32" s="43" t="s">
        <v>2</v>
      </c>
    </row>
    <row r="33" spans="1:10" ht="15.75" x14ac:dyDescent="0.25">
      <c r="A33" s="1" t="s">
        <v>159</v>
      </c>
    </row>
    <row r="34" spans="1:10" ht="15.75" x14ac:dyDescent="0.25">
      <c r="A34" s="1" t="s">
        <v>162</v>
      </c>
    </row>
    <row r="37" spans="1:10" ht="15.75" x14ac:dyDescent="0.25">
      <c r="A37" s="8" t="s">
        <v>109</v>
      </c>
      <c r="B37" s="1"/>
      <c r="C37" s="1"/>
      <c r="D37" s="1"/>
      <c r="E37" s="100"/>
      <c r="F37" s="30"/>
    </row>
    <row r="38" spans="1:10" ht="15.75" x14ac:dyDescent="0.25">
      <c r="A38" s="1"/>
      <c r="B38" s="1"/>
      <c r="C38" s="1"/>
      <c r="D38" s="1"/>
      <c r="E38" s="1"/>
      <c r="F38" s="1"/>
    </row>
    <row r="39" spans="1:10" ht="15.75" x14ac:dyDescent="0.25">
      <c r="A39" s="8" t="s">
        <v>110</v>
      </c>
      <c r="B39" s="1"/>
      <c r="C39" s="1"/>
      <c r="D39" s="1"/>
      <c r="E39" s="100"/>
      <c r="F39" s="30"/>
    </row>
    <row r="41" spans="1:10" x14ac:dyDescent="0.2">
      <c r="A41" s="24" t="s">
        <v>111</v>
      </c>
      <c r="E41" s="102"/>
      <c r="F41" s="102"/>
      <c r="G41" s="102"/>
      <c r="H41" s="102"/>
      <c r="I41" s="102"/>
      <c r="J41" s="40"/>
    </row>
    <row r="44" spans="1:10" ht="18" x14ac:dyDescent="0.25">
      <c r="D44" s="44" t="s">
        <v>163</v>
      </c>
    </row>
    <row r="50" spans="1:10" ht="18" x14ac:dyDescent="0.25">
      <c r="A50" s="43" t="s">
        <v>3</v>
      </c>
    </row>
    <row r="52" spans="1:10" ht="15.75" x14ac:dyDescent="0.25">
      <c r="A52" s="1" t="s">
        <v>164</v>
      </c>
      <c r="B52" s="1"/>
      <c r="C52" s="1"/>
      <c r="D52" s="1"/>
      <c r="E52" s="1"/>
      <c r="F52" s="1"/>
      <c r="G52" s="1"/>
      <c r="H52" s="1"/>
      <c r="I52" s="1"/>
      <c r="J52" s="117"/>
    </row>
    <row r="53" spans="1:10" ht="15.75" x14ac:dyDescent="0.25">
      <c r="A53" s="1" t="s">
        <v>243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123"/>
      <c r="B55" s="1" t="s">
        <v>165</v>
      </c>
      <c r="C55" s="1"/>
      <c r="D55" s="1"/>
      <c r="E55" s="1"/>
      <c r="F55" s="1"/>
      <c r="G55" s="1"/>
      <c r="H55" s="1"/>
      <c r="I55" s="1"/>
      <c r="J55" s="1"/>
    </row>
    <row r="56" spans="1:10" ht="15.75" x14ac:dyDescent="0.25">
      <c r="A56" s="1"/>
      <c r="B56" s="1" t="s">
        <v>170</v>
      </c>
      <c r="C56" s="1"/>
      <c r="D56" s="1"/>
      <c r="E56" s="1"/>
      <c r="F56" s="1"/>
      <c r="G56" s="1"/>
      <c r="H56" s="1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x14ac:dyDescent="0.25">
      <c r="A58" s="123"/>
      <c r="B58" s="1" t="s">
        <v>166</v>
      </c>
      <c r="C58" s="1"/>
      <c r="D58" s="1"/>
      <c r="E58" s="1"/>
      <c r="F58" s="1"/>
      <c r="G58" s="1"/>
      <c r="H58" s="1"/>
      <c r="I58" s="1"/>
      <c r="J58" s="1"/>
    </row>
    <row r="59" spans="1:10" ht="15.75" x14ac:dyDescent="0.25">
      <c r="A59" s="1"/>
      <c r="B59" s="1" t="s">
        <v>171</v>
      </c>
      <c r="C59" s="1"/>
      <c r="D59" s="1"/>
      <c r="E59" s="1"/>
      <c r="F59" s="1"/>
      <c r="G59" s="1"/>
      <c r="H59" s="1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x14ac:dyDescent="0.25">
      <c r="A61" s="123"/>
      <c r="B61" s="1" t="s">
        <v>167</v>
      </c>
      <c r="C61" s="1"/>
      <c r="D61" s="1"/>
      <c r="E61" s="1"/>
      <c r="F61" s="1"/>
      <c r="G61" s="1"/>
      <c r="H61" s="1"/>
      <c r="I61" s="1"/>
      <c r="J61" s="1"/>
    </row>
    <row r="62" spans="1:10" ht="15.75" x14ac:dyDescent="0.25">
      <c r="A62" s="1"/>
      <c r="B62" s="1" t="s">
        <v>168</v>
      </c>
      <c r="C62" s="1"/>
      <c r="D62" s="1"/>
      <c r="E62" s="1"/>
      <c r="F62" s="1"/>
      <c r="G62" s="1"/>
      <c r="H62" s="1"/>
      <c r="I62" s="1"/>
      <c r="J62" s="1"/>
    </row>
    <row r="63" spans="1:10" ht="15.75" x14ac:dyDescent="0.25">
      <c r="A63" s="1"/>
      <c r="B63" s="1" t="s">
        <v>169</v>
      </c>
      <c r="C63" s="1"/>
      <c r="D63" s="1"/>
      <c r="E63" s="1"/>
      <c r="F63" s="1"/>
      <c r="G63" s="1"/>
      <c r="H63" s="1"/>
      <c r="I63" s="1"/>
      <c r="J63" s="1"/>
    </row>
    <row r="66" spans="1:1" ht="15.75" x14ac:dyDescent="0.25">
      <c r="A66" s="26" t="s">
        <v>112</v>
      </c>
    </row>
    <row r="67" spans="1:1" ht="15.75" x14ac:dyDescent="0.25">
      <c r="A67" s="26" t="s">
        <v>113</v>
      </c>
    </row>
  </sheetData>
  <customSheetViews>
    <customSheetView guid="{7B42D2B6-8785-43D9-B497-7C1858752CFC}">
      <selection activeCell="A61" sqref="A61"/>
      <pageMargins left="0.7" right="0.7" top="0.75" bottom="0.75" header="0.3" footer="0.3"/>
      <pageSetup orientation="portrait" r:id="rId1"/>
    </customSheetView>
    <customSheetView guid="{3607EEA2-D10A-43D0-AE62-5762184B6459}" topLeftCell="A49">
      <selection activeCell="A61" sqref="A61"/>
      <pageMargins left="0.7" right="0.7" top="0.75" bottom="0.75" header="0.3" footer="0.3"/>
      <pageSetup orientation="portrait" r:id="rId2"/>
    </customSheetView>
  </customSheetViews>
  <dataValidations count="1">
    <dataValidation type="list" allowBlank="1" showInputMessage="1" showErrorMessage="1" sqref="A55 A58 A61">
      <formula1>ranking3</formula1>
    </dataValidation>
  </dataValidation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workbookViewId="0">
      <selection activeCell="H12" sqref="H12"/>
    </sheetView>
  </sheetViews>
  <sheetFormatPr defaultRowHeight="15" x14ac:dyDescent="0.25"/>
  <sheetData>
    <row r="2" spans="1:7" x14ac:dyDescent="0.25">
      <c r="A2" s="11">
        <v>0</v>
      </c>
      <c r="C2" t="s">
        <v>55</v>
      </c>
      <c r="E2">
        <v>1</v>
      </c>
      <c r="G2">
        <v>1</v>
      </c>
    </row>
    <row r="3" spans="1:7" x14ac:dyDescent="0.25">
      <c r="A3" s="11">
        <v>0.1</v>
      </c>
      <c r="C3" t="s">
        <v>56</v>
      </c>
      <c r="E3">
        <v>2</v>
      </c>
      <c r="G3">
        <v>2</v>
      </c>
    </row>
    <row r="4" spans="1:7" x14ac:dyDescent="0.25">
      <c r="A4" s="11">
        <v>0.25</v>
      </c>
      <c r="E4">
        <v>3</v>
      </c>
      <c r="G4">
        <v>3</v>
      </c>
    </row>
    <row r="5" spans="1:7" x14ac:dyDescent="0.25">
      <c r="A5" s="11">
        <v>1</v>
      </c>
      <c r="E5">
        <v>4</v>
      </c>
    </row>
  </sheetData>
  <customSheetViews>
    <customSheetView guid="{7B42D2B6-8785-43D9-B497-7C1858752CFC}" state="hidden">
      <selection activeCell="C3" sqref="C3"/>
      <pageMargins left="0.7" right="0.7" top="0.75" bottom="0.75" header="0.3" footer="0.3"/>
    </customSheetView>
    <customSheetView guid="{3607EEA2-D10A-43D0-AE62-5762184B6459}" state="hidden">
      <selection activeCell="C3" sqref="C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4" workbookViewId="0">
      <selection activeCell="E38" sqref="E38"/>
    </sheetView>
  </sheetViews>
  <sheetFormatPr defaultRowHeight="12.75" x14ac:dyDescent="0.2"/>
  <cols>
    <col min="1" max="2" width="20.7109375" style="13" customWidth="1"/>
    <col min="3" max="256" width="9.140625" style="13"/>
    <col min="257" max="258" width="20.7109375" style="13" customWidth="1"/>
    <col min="259" max="512" width="9.140625" style="13"/>
    <col min="513" max="514" width="20.7109375" style="13" customWidth="1"/>
    <col min="515" max="768" width="9.140625" style="13"/>
    <col min="769" max="770" width="20.7109375" style="13" customWidth="1"/>
    <col min="771" max="1024" width="9.140625" style="13"/>
    <col min="1025" max="1026" width="20.7109375" style="13" customWidth="1"/>
    <col min="1027" max="1280" width="9.140625" style="13"/>
    <col min="1281" max="1282" width="20.7109375" style="13" customWidth="1"/>
    <col min="1283" max="1536" width="9.140625" style="13"/>
    <col min="1537" max="1538" width="20.7109375" style="13" customWidth="1"/>
    <col min="1539" max="1792" width="9.140625" style="13"/>
    <col min="1793" max="1794" width="20.7109375" style="13" customWidth="1"/>
    <col min="1795" max="2048" width="9.140625" style="13"/>
    <col min="2049" max="2050" width="20.7109375" style="13" customWidth="1"/>
    <col min="2051" max="2304" width="9.140625" style="13"/>
    <col min="2305" max="2306" width="20.7109375" style="13" customWidth="1"/>
    <col min="2307" max="2560" width="9.140625" style="13"/>
    <col min="2561" max="2562" width="20.7109375" style="13" customWidth="1"/>
    <col min="2563" max="2816" width="9.140625" style="13"/>
    <col min="2817" max="2818" width="20.7109375" style="13" customWidth="1"/>
    <col min="2819" max="3072" width="9.140625" style="13"/>
    <col min="3073" max="3074" width="20.7109375" style="13" customWidth="1"/>
    <col min="3075" max="3328" width="9.140625" style="13"/>
    <col min="3329" max="3330" width="20.7109375" style="13" customWidth="1"/>
    <col min="3331" max="3584" width="9.140625" style="13"/>
    <col min="3585" max="3586" width="20.7109375" style="13" customWidth="1"/>
    <col min="3587" max="3840" width="9.140625" style="13"/>
    <col min="3841" max="3842" width="20.7109375" style="13" customWidth="1"/>
    <col min="3843" max="4096" width="9.140625" style="13"/>
    <col min="4097" max="4098" width="20.7109375" style="13" customWidth="1"/>
    <col min="4099" max="4352" width="9.140625" style="13"/>
    <col min="4353" max="4354" width="20.7109375" style="13" customWidth="1"/>
    <col min="4355" max="4608" width="9.140625" style="13"/>
    <col min="4609" max="4610" width="20.7109375" style="13" customWidth="1"/>
    <col min="4611" max="4864" width="9.140625" style="13"/>
    <col min="4865" max="4866" width="20.7109375" style="13" customWidth="1"/>
    <col min="4867" max="5120" width="9.140625" style="13"/>
    <col min="5121" max="5122" width="20.7109375" style="13" customWidth="1"/>
    <col min="5123" max="5376" width="9.140625" style="13"/>
    <col min="5377" max="5378" width="20.7109375" style="13" customWidth="1"/>
    <col min="5379" max="5632" width="9.140625" style="13"/>
    <col min="5633" max="5634" width="20.7109375" style="13" customWidth="1"/>
    <col min="5635" max="5888" width="9.140625" style="13"/>
    <col min="5889" max="5890" width="20.7109375" style="13" customWidth="1"/>
    <col min="5891" max="6144" width="9.140625" style="13"/>
    <col min="6145" max="6146" width="20.7109375" style="13" customWidth="1"/>
    <col min="6147" max="6400" width="9.140625" style="13"/>
    <col min="6401" max="6402" width="20.7109375" style="13" customWidth="1"/>
    <col min="6403" max="6656" width="9.140625" style="13"/>
    <col min="6657" max="6658" width="20.7109375" style="13" customWidth="1"/>
    <col min="6659" max="6912" width="9.140625" style="13"/>
    <col min="6913" max="6914" width="20.7109375" style="13" customWidth="1"/>
    <col min="6915" max="7168" width="9.140625" style="13"/>
    <col min="7169" max="7170" width="20.7109375" style="13" customWidth="1"/>
    <col min="7171" max="7424" width="9.140625" style="13"/>
    <col min="7425" max="7426" width="20.7109375" style="13" customWidth="1"/>
    <col min="7427" max="7680" width="9.140625" style="13"/>
    <col min="7681" max="7682" width="20.7109375" style="13" customWidth="1"/>
    <col min="7683" max="7936" width="9.140625" style="13"/>
    <col min="7937" max="7938" width="20.7109375" style="13" customWidth="1"/>
    <col min="7939" max="8192" width="9.140625" style="13"/>
    <col min="8193" max="8194" width="20.7109375" style="13" customWidth="1"/>
    <col min="8195" max="8448" width="9.140625" style="13"/>
    <col min="8449" max="8450" width="20.7109375" style="13" customWidth="1"/>
    <col min="8451" max="8704" width="9.140625" style="13"/>
    <col min="8705" max="8706" width="20.7109375" style="13" customWidth="1"/>
    <col min="8707" max="8960" width="9.140625" style="13"/>
    <col min="8961" max="8962" width="20.7109375" style="13" customWidth="1"/>
    <col min="8963" max="9216" width="9.140625" style="13"/>
    <col min="9217" max="9218" width="20.7109375" style="13" customWidth="1"/>
    <col min="9219" max="9472" width="9.140625" style="13"/>
    <col min="9473" max="9474" width="20.7109375" style="13" customWidth="1"/>
    <col min="9475" max="9728" width="9.140625" style="13"/>
    <col min="9729" max="9730" width="20.7109375" style="13" customWidth="1"/>
    <col min="9731" max="9984" width="9.140625" style="13"/>
    <col min="9985" max="9986" width="20.7109375" style="13" customWidth="1"/>
    <col min="9987" max="10240" width="9.140625" style="13"/>
    <col min="10241" max="10242" width="20.7109375" style="13" customWidth="1"/>
    <col min="10243" max="10496" width="9.140625" style="13"/>
    <col min="10497" max="10498" width="20.7109375" style="13" customWidth="1"/>
    <col min="10499" max="10752" width="9.140625" style="13"/>
    <col min="10753" max="10754" width="20.7109375" style="13" customWidth="1"/>
    <col min="10755" max="11008" width="9.140625" style="13"/>
    <col min="11009" max="11010" width="20.7109375" style="13" customWidth="1"/>
    <col min="11011" max="11264" width="9.140625" style="13"/>
    <col min="11265" max="11266" width="20.7109375" style="13" customWidth="1"/>
    <col min="11267" max="11520" width="9.140625" style="13"/>
    <col min="11521" max="11522" width="20.7109375" style="13" customWidth="1"/>
    <col min="11523" max="11776" width="9.140625" style="13"/>
    <col min="11777" max="11778" width="20.7109375" style="13" customWidth="1"/>
    <col min="11779" max="12032" width="9.140625" style="13"/>
    <col min="12033" max="12034" width="20.7109375" style="13" customWidth="1"/>
    <col min="12035" max="12288" width="9.140625" style="13"/>
    <col min="12289" max="12290" width="20.7109375" style="13" customWidth="1"/>
    <col min="12291" max="12544" width="9.140625" style="13"/>
    <col min="12545" max="12546" width="20.7109375" style="13" customWidth="1"/>
    <col min="12547" max="12800" width="9.140625" style="13"/>
    <col min="12801" max="12802" width="20.7109375" style="13" customWidth="1"/>
    <col min="12803" max="13056" width="9.140625" style="13"/>
    <col min="13057" max="13058" width="20.7109375" style="13" customWidth="1"/>
    <col min="13059" max="13312" width="9.140625" style="13"/>
    <col min="13313" max="13314" width="20.7109375" style="13" customWidth="1"/>
    <col min="13315" max="13568" width="9.140625" style="13"/>
    <col min="13569" max="13570" width="20.7109375" style="13" customWidth="1"/>
    <col min="13571" max="13824" width="9.140625" style="13"/>
    <col min="13825" max="13826" width="20.7109375" style="13" customWidth="1"/>
    <col min="13827" max="14080" width="9.140625" style="13"/>
    <col min="14081" max="14082" width="20.7109375" style="13" customWidth="1"/>
    <col min="14083" max="14336" width="9.140625" style="13"/>
    <col min="14337" max="14338" width="20.7109375" style="13" customWidth="1"/>
    <col min="14339" max="14592" width="9.140625" style="13"/>
    <col min="14593" max="14594" width="20.7109375" style="13" customWidth="1"/>
    <col min="14595" max="14848" width="9.140625" style="13"/>
    <col min="14849" max="14850" width="20.7109375" style="13" customWidth="1"/>
    <col min="14851" max="15104" width="9.140625" style="13"/>
    <col min="15105" max="15106" width="20.7109375" style="13" customWidth="1"/>
    <col min="15107" max="15360" width="9.140625" style="13"/>
    <col min="15361" max="15362" width="20.7109375" style="13" customWidth="1"/>
    <col min="15363" max="15616" width="9.140625" style="13"/>
    <col min="15617" max="15618" width="20.7109375" style="13" customWidth="1"/>
    <col min="15619" max="15872" width="9.140625" style="13"/>
    <col min="15873" max="15874" width="20.7109375" style="13" customWidth="1"/>
    <col min="15875" max="16128" width="9.140625" style="13"/>
    <col min="16129" max="16130" width="20.7109375" style="13" customWidth="1"/>
    <col min="16131" max="16384" width="9.140625" style="13"/>
  </cols>
  <sheetData>
    <row r="1" spans="1:2" x14ac:dyDescent="0.2">
      <c r="A1" s="12" t="s">
        <v>16</v>
      </c>
      <c r="B1" s="12" t="s">
        <v>17</v>
      </c>
    </row>
    <row r="2" spans="1:2" x14ac:dyDescent="0.2">
      <c r="A2" s="12" t="s">
        <v>18</v>
      </c>
      <c r="B2" s="12" t="s">
        <v>19</v>
      </c>
    </row>
    <row r="3" spans="1:2" x14ac:dyDescent="0.2">
      <c r="A3" s="12" t="s">
        <v>20</v>
      </c>
      <c r="B3" s="12" t="s">
        <v>21</v>
      </c>
    </row>
    <row r="4" spans="1:2" x14ac:dyDescent="0.2">
      <c r="A4" s="12" t="s">
        <v>22</v>
      </c>
      <c r="B4" s="12" t="s">
        <v>23</v>
      </c>
    </row>
    <row r="5" spans="1:2" x14ac:dyDescent="0.2">
      <c r="A5" s="12" t="s">
        <v>24</v>
      </c>
      <c r="B5" s="12" t="s">
        <v>25</v>
      </c>
    </row>
    <row r="6" spans="1:2" x14ac:dyDescent="0.2">
      <c r="A6" s="12" t="s">
        <v>26</v>
      </c>
      <c r="B6" s="12" t="s">
        <v>27</v>
      </c>
    </row>
    <row r="7" spans="1:2" x14ac:dyDescent="0.2">
      <c r="A7" s="12" t="s">
        <v>28</v>
      </c>
      <c r="B7" s="12" t="s">
        <v>29</v>
      </c>
    </row>
    <row r="8" spans="1:2" x14ac:dyDescent="0.2">
      <c r="A8" s="12" t="s">
        <v>30</v>
      </c>
      <c r="B8" s="12" t="s">
        <v>31</v>
      </c>
    </row>
    <row r="9" spans="1:2" x14ac:dyDescent="0.2">
      <c r="A9" s="12" t="s">
        <v>32</v>
      </c>
      <c r="B9" s="12" t="s">
        <v>33</v>
      </c>
    </row>
    <row r="10" spans="1:2" x14ac:dyDescent="0.2">
      <c r="A10" s="12" t="s">
        <v>34</v>
      </c>
      <c r="B10" s="12" t="s">
        <v>35</v>
      </c>
    </row>
    <row r="11" spans="1:2" x14ac:dyDescent="0.2">
      <c r="A11" s="12" t="s">
        <v>36</v>
      </c>
      <c r="B11" s="12" t="s">
        <v>37</v>
      </c>
    </row>
    <row r="12" spans="1:2" x14ac:dyDescent="0.2">
      <c r="B12" s="12" t="s">
        <v>38</v>
      </c>
    </row>
    <row r="13" spans="1:2" x14ac:dyDescent="0.2">
      <c r="B13" s="12" t="s">
        <v>39</v>
      </c>
    </row>
    <row r="14" spans="1:2" x14ac:dyDescent="0.2">
      <c r="B14" s="12" t="s">
        <v>40</v>
      </c>
    </row>
    <row r="15" spans="1:2" x14ac:dyDescent="0.2">
      <c r="B15" s="12" t="s">
        <v>41</v>
      </c>
    </row>
    <row r="17" spans="1:4" x14ac:dyDescent="0.2">
      <c r="A17" s="12" t="s">
        <v>42</v>
      </c>
      <c r="B17" s="12" t="s">
        <v>43</v>
      </c>
      <c r="C17" s="13" t="s">
        <v>45</v>
      </c>
      <c r="D17" s="13" t="s">
        <v>44</v>
      </c>
    </row>
    <row r="18" spans="1:4" x14ac:dyDescent="0.2">
      <c r="A18" s="14">
        <v>17168</v>
      </c>
      <c r="B18" s="15">
        <v>12.885999999999999</v>
      </c>
      <c r="C18" s="13">
        <v>1947</v>
      </c>
      <c r="D18" s="16">
        <f>B$85/B18</f>
        <v>8.4033059133943819</v>
      </c>
    </row>
    <row r="19" spans="1:4" x14ac:dyDescent="0.2">
      <c r="A19" s="14">
        <v>17533</v>
      </c>
      <c r="B19" s="15">
        <v>13.603</v>
      </c>
      <c r="C19" s="13">
        <v>1948</v>
      </c>
      <c r="D19" s="16">
        <f t="shared" ref="D19:D82" si="0">B$85/B19</f>
        <v>7.960376387561567</v>
      </c>
    </row>
    <row r="20" spans="1:4" x14ac:dyDescent="0.2">
      <c r="A20" s="14">
        <v>17899</v>
      </c>
      <c r="B20" s="15">
        <v>13.581</v>
      </c>
      <c r="C20" s="13">
        <v>1949</v>
      </c>
      <c r="D20" s="16">
        <f t="shared" si="0"/>
        <v>7.9732714822178039</v>
      </c>
    </row>
    <row r="21" spans="1:4" x14ac:dyDescent="0.2">
      <c r="A21" s="14">
        <v>18264</v>
      </c>
      <c r="B21" s="15">
        <v>13.738</v>
      </c>
      <c r="C21" s="13">
        <v>1950</v>
      </c>
      <c r="D21" s="16">
        <f t="shared" si="0"/>
        <v>7.8821516960256224</v>
      </c>
    </row>
    <row r="22" spans="1:4" x14ac:dyDescent="0.2">
      <c r="A22" s="14">
        <v>18629</v>
      </c>
      <c r="B22" s="15">
        <v>14.715</v>
      </c>
      <c r="C22" s="13">
        <v>1951</v>
      </c>
      <c r="D22" s="16">
        <f t="shared" si="0"/>
        <v>7.3588175331294599</v>
      </c>
    </row>
    <row r="23" spans="1:4" x14ac:dyDescent="0.2">
      <c r="A23" s="14">
        <v>18994</v>
      </c>
      <c r="B23" s="15">
        <v>14.971</v>
      </c>
      <c r="C23" s="13">
        <v>1952</v>
      </c>
      <c r="D23" s="16">
        <f t="shared" si="0"/>
        <v>7.2329837686193308</v>
      </c>
    </row>
    <row r="24" spans="1:4" x14ac:dyDescent="0.2">
      <c r="A24" s="14">
        <v>19360</v>
      </c>
      <c r="B24" s="15">
        <v>15.157</v>
      </c>
      <c r="C24" s="13">
        <v>1953</v>
      </c>
      <c r="D24" s="16">
        <f t="shared" si="0"/>
        <v>7.1442237909876622</v>
      </c>
    </row>
    <row r="25" spans="1:4" x14ac:dyDescent="0.2">
      <c r="A25" s="14">
        <v>19725</v>
      </c>
      <c r="B25" s="15">
        <v>15.298</v>
      </c>
      <c r="C25" s="13">
        <v>1954</v>
      </c>
      <c r="D25" s="16">
        <f t="shared" si="0"/>
        <v>7.0783762583344227</v>
      </c>
    </row>
    <row r="26" spans="1:4" x14ac:dyDescent="0.2">
      <c r="A26" s="14">
        <v>20090</v>
      </c>
      <c r="B26" s="15">
        <v>15.558</v>
      </c>
      <c r="C26" s="13">
        <v>1955</v>
      </c>
      <c r="D26" s="16">
        <f t="shared" si="0"/>
        <v>6.9600848438102583</v>
      </c>
    </row>
    <row r="27" spans="1:4" x14ac:dyDescent="0.2">
      <c r="A27" s="14">
        <v>20455</v>
      </c>
      <c r="B27" s="15">
        <v>16.09</v>
      </c>
      <c r="C27" s="13">
        <v>1956</v>
      </c>
      <c r="D27" s="16">
        <f t="shared" si="0"/>
        <v>6.7299564947172152</v>
      </c>
    </row>
    <row r="28" spans="1:4" x14ac:dyDescent="0.2">
      <c r="A28" s="14">
        <v>20821</v>
      </c>
      <c r="B28" s="15">
        <v>16.625</v>
      </c>
      <c r="C28" s="13">
        <v>1957</v>
      </c>
      <c r="D28" s="16">
        <f t="shared" si="0"/>
        <v>6.5133834586466159</v>
      </c>
    </row>
    <row r="29" spans="1:4" x14ac:dyDescent="0.2">
      <c r="A29" s="14">
        <v>21186</v>
      </c>
      <c r="B29" s="15">
        <v>17</v>
      </c>
      <c r="C29" s="13">
        <v>1958</v>
      </c>
      <c r="D29" s="16">
        <f t="shared" si="0"/>
        <v>6.3697058823529407</v>
      </c>
    </row>
    <row r="30" spans="1:4" x14ac:dyDescent="0.2">
      <c r="A30" s="14">
        <v>21551</v>
      </c>
      <c r="B30" s="15">
        <v>17.236999999999998</v>
      </c>
      <c r="C30" s="13">
        <v>1959</v>
      </c>
      <c r="D30" s="16">
        <f t="shared" si="0"/>
        <v>6.2821256599176198</v>
      </c>
    </row>
    <row r="31" spans="1:4" x14ac:dyDescent="0.2">
      <c r="A31" s="14">
        <v>21916</v>
      </c>
      <c r="B31" s="15">
        <v>17.477</v>
      </c>
      <c r="C31" s="13">
        <v>1960</v>
      </c>
      <c r="D31" s="16">
        <f t="shared" si="0"/>
        <v>6.1958574125994161</v>
      </c>
    </row>
    <row r="32" spans="1:4" x14ac:dyDescent="0.2">
      <c r="A32" s="14">
        <v>22282</v>
      </c>
      <c r="B32" s="15">
        <v>17.667999999999999</v>
      </c>
      <c r="C32" s="13">
        <v>1961</v>
      </c>
      <c r="D32" s="16">
        <f t="shared" si="0"/>
        <v>6.1288770658818201</v>
      </c>
    </row>
    <row r="33" spans="1:4" x14ac:dyDescent="0.2">
      <c r="A33" s="14">
        <v>22647</v>
      </c>
      <c r="B33" s="15">
        <v>17.885999999999999</v>
      </c>
      <c r="C33" s="13">
        <v>1962</v>
      </c>
      <c r="D33" s="16">
        <f t="shared" si="0"/>
        <v>6.0541764508554179</v>
      </c>
    </row>
    <row r="34" spans="1:4" x14ac:dyDescent="0.2">
      <c r="A34" s="14">
        <v>23012</v>
      </c>
      <c r="B34" s="15">
        <v>18.087</v>
      </c>
      <c r="C34" s="13">
        <v>1963</v>
      </c>
      <c r="D34" s="16">
        <f t="shared" si="0"/>
        <v>5.9868966661137835</v>
      </c>
    </row>
    <row r="35" spans="1:4" x14ac:dyDescent="0.2">
      <c r="A35" s="14">
        <v>23377</v>
      </c>
      <c r="B35" s="15">
        <v>18.364999999999998</v>
      </c>
      <c r="C35" s="13">
        <v>1964</v>
      </c>
      <c r="D35" s="16">
        <f t="shared" si="0"/>
        <v>5.896270078954533</v>
      </c>
    </row>
    <row r="36" spans="1:4" x14ac:dyDescent="0.2">
      <c r="A36" s="14">
        <v>23743</v>
      </c>
      <c r="B36" s="15">
        <v>18.7</v>
      </c>
      <c r="C36" s="13">
        <v>1965</v>
      </c>
      <c r="D36" s="16">
        <f t="shared" si="0"/>
        <v>5.7906417112299469</v>
      </c>
    </row>
    <row r="37" spans="1:4" x14ac:dyDescent="0.2">
      <c r="A37" s="14">
        <v>24108</v>
      </c>
      <c r="B37" s="15">
        <v>19.225999999999999</v>
      </c>
      <c r="C37" s="13">
        <v>1966</v>
      </c>
      <c r="D37" s="16">
        <f t="shared" si="0"/>
        <v>5.6322167897638611</v>
      </c>
    </row>
    <row r="38" spans="1:4" x14ac:dyDescent="0.2">
      <c r="A38" s="14">
        <v>24473</v>
      </c>
      <c r="B38" s="15">
        <v>19.785</v>
      </c>
      <c r="C38" s="13">
        <v>1967</v>
      </c>
      <c r="D38" s="16">
        <f t="shared" si="0"/>
        <v>5.4730856709628508</v>
      </c>
    </row>
    <row r="39" spans="1:4" x14ac:dyDescent="0.2">
      <c r="A39" s="14">
        <v>24838</v>
      </c>
      <c r="B39" s="15">
        <v>20.625</v>
      </c>
      <c r="C39" s="13">
        <v>1968</v>
      </c>
      <c r="D39" s="16">
        <f t="shared" si="0"/>
        <v>5.2501818181818178</v>
      </c>
    </row>
    <row r="40" spans="1:4" x14ac:dyDescent="0.2">
      <c r="A40" s="14">
        <v>25204</v>
      </c>
      <c r="B40" s="15">
        <v>21.641999999999999</v>
      </c>
      <c r="C40" s="13">
        <v>1969</v>
      </c>
      <c r="D40" s="16">
        <f t="shared" si="0"/>
        <v>5.003465483781536</v>
      </c>
    </row>
    <row r="41" spans="1:4" x14ac:dyDescent="0.2">
      <c r="A41" s="14">
        <v>25569</v>
      </c>
      <c r="B41" s="15">
        <v>22.785</v>
      </c>
      <c r="C41" s="13">
        <v>1970</v>
      </c>
      <c r="D41" s="16">
        <f t="shared" si="0"/>
        <v>4.752468729427255</v>
      </c>
    </row>
    <row r="42" spans="1:4" x14ac:dyDescent="0.2">
      <c r="A42" s="14">
        <v>25934</v>
      </c>
      <c r="B42" s="15">
        <v>23.94</v>
      </c>
      <c r="C42" s="13">
        <v>1971</v>
      </c>
      <c r="D42" s="16">
        <f t="shared" si="0"/>
        <v>4.523182957393483</v>
      </c>
    </row>
    <row r="43" spans="1:4" x14ac:dyDescent="0.2">
      <c r="A43" s="14">
        <v>26299</v>
      </c>
      <c r="B43" s="15">
        <v>24.972999999999999</v>
      </c>
      <c r="C43" s="13">
        <v>1972</v>
      </c>
      <c r="D43" s="16">
        <f t="shared" si="0"/>
        <v>4.3360829696071761</v>
      </c>
    </row>
    <row r="44" spans="1:4" x14ac:dyDescent="0.2">
      <c r="A44" s="14">
        <v>26665</v>
      </c>
      <c r="B44" s="15">
        <v>26.335000000000001</v>
      </c>
      <c r="C44" s="13">
        <v>1973</v>
      </c>
      <c r="D44" s="16">
        <f t="shared" si="0"/>
        <v>4.1118283652933352</v>
      </c>
    </row>
    <row r="45" spans="1:4" x14ac:dyDescent="0.2">
      <c r="A45" s="14">
        <v>27030</v>
      </c>
      <c r="B45" s="15">
        <v>28.707999999999998</v>
      </c>
      <c r="C45" s="13">
        <v>1974</v>
      </c>
      <c r="D45" s="16">
        <f t="shared" si="0"/>
        <v>3.771945102410478</v>
      </c>
    </row>
    <row r="46" spans="1:4" x14ac:dyDescent="0.2">
      <c r="A46" s="14">
        <v>27395</v>
      </c>
      <c r="B46" s="15">
        <v>31.353000000000002</v>
      </c>
      <c r="C46" s="13">
        <v>1975</v>
      </c>
      <c r="D46" s="16">
        <f t="shared" si="0"/>
        <v>3.4537364845469329</v>
      </c>
    </row>
    <row r="47" spans="1:4" x14ac:dyDescent="0.2">
      <c r="A47" s="14">
        <v>27760</v>
      </c>
      <c r="B47" s="15">
        <v>33.079000000000001</v>
      </c>
      <c r="C47" s="13">
        <v>1976</v>
      </c>
      <c r="D47" s="16">
        <f t="shared" si="0"/>
        <v>3.2735270110946519</v>
      </c>
    </row>
    <row r="48" spans="1:4" x14ac:dyDescent="0.2">
      <c r="A48" s="14">
        <v>28126</v>
      </c>
      <c r="B48" s="15">
        <v>35.127000000000002</v>
      </c>
      <c r="C48" s="13">
        <v>1977</v>
      </c>
      <c r="D48" s="16">
        <f t="shared" si="0"/>
        <v>3.0826714493124943</v>
      </c>
    </row>
    <row r="49" spans="1:4" x14ac:dyDescent="0.2">
      <c r="A49" s="14">
        <v>28491</v>
      </c>
      <c r="B49" s="15">
        <v>37.585000000000001</v>
      </c>
      <c r="C49" s="13">
        <v>1978</v>
      </c>
      <c r="D49" s="16">
        <f t="shared" si="0"/>
        <v>2.8810695756285751</v>
      </c>
    </row>
    <row r="50" spans="1:4" x14ac:dyDescent="0.2">
      <c r="A50" s="14">
        <v>28856</v>
      </c>
      <c r="B50" s="15">
        <v>40.701999999999998</v>
      </c>
      <c r="C50" s="13">
        <v>1979</v>
      </c>
      <c r="D50" s="16">
        <f t="shared" si="0"/>
        <v>2.6604343766891061</v>
      </c>
    </row>
    <row r="51" spans="1:4" x14ac:dyDescent="0.2">
      <c r="A51" s="14">
        <v>29221</v>
      </c>
      <c r="B51" s="15">
        <v>44.378</v>
      </c>
      <c r="C51" s="13">
        <v>1980</v>
      </c>
      <c r="D51" s="16">
        <f t="shared" si="0"/>
        <v>2.4400603902834739</v>
      </c>
    </row>
    <row r="52" spans="1:4" x14ac:dyDescent="0.2">
      <c r="A52" s="14">
        <v>29587</v>
      </c>
      <c r="B52" s="15">
        <v>48.521999999999998</v>
      </c>
      <c r="C52" s="13">
        <v>1981</v>
      </c>
      <c r="D52" s="16">
        <f t="shared" si="0"/>
        <v>2.23166810931124</v>
      </c>
    </row>
    <row r="53" spans="1:4" x14ac:dyDescent="0.2">
      <c r="A53" s="14">
        <v>29952</v>
      </c>
      <c r="B53" s="15">
        <v>51.53</v>
      </c>
      <c r="C53" s="13">
        <v>1982</v>
      </c>
      <c r="D53" s="16">
        <f t="shared" si="0"/>
        <v>2.101397244323695</v>
      </c>
    </row>
    <row r="54" spans="1:4" x14ac:dyDescent="0.2">
      <c r="A54" s="14">
        <v>30317</v>
      </c>
      <c r="B54" s="15">
        <v>53.554000000000002</v>
      </c>
      <c r="C54" s="13">
        <v>1983</v>
      </c>
      <c r="D54" s="16">
        <f t="shared" si="0"/>
        <v>2.02197781678306</v>
      </c>
    </row>
    <row r="55" spans="1:4" x14ac:dyDescent="0.2">
      <c r="A55" s="14">
        <v>30682</v>
      </c>
      <c r="B55" s="15">
        <v>55.459000000000003</v>
      </c>
      <c r="C55" s="13">
        <v>1984</v>
      </c>
      <c r="D55" s="16">
        <f t="shared" si="0"/>
        <v>1.9525234858183522</v>
      </c>
    </row>
    <row r="56" spans="1:4" x14ac:dyDescent="0.2">
      <c r="A56" s="14">
        <v>31048</v>
      </c>
      <c r="B56" s="15">
        <v>57.235999999999997</v>
      </c>
      <c r="C56" s="13">
        <v>1985</v>
      </c>
      <c r="D56" s="16">
        <f t="shared" si="0"/>
        <v>1.8919036969739325</v>
      </c>
    </row>
    <row r="57" spans="1:4" x14ac:dyDescent="0.2">
      <c r="A57" s="14">
        <v>31413</v>
      </c>
      <c r="B57" s="15">
        <v>58.393000000000001</v>
      </c>
      <c r="C57" s="13">
        <v>1986</v>
      </c>
      <c r="D57" s="16">
        <f t="shared" si="0"/>
        <v>1.8544174815474457</v>
      </c>
    </row>
    <row r="58" spans="1:4" x14ac:dyDescent="0.2">
      <c r="A58" s="14">
        <v>31778</v>
      </c>
      <c r="B58" s="15">
        <v>59.878999999999998</v>
      </c>
      <c r="C58" s="13">
        <v>1987</v>
      </c>
      <c r="D58" s="16">
        <f t="shared" si="0"/>
        <v>1.80839693381653</v>
      </c>
    </row>
    <row r="59" spans="1:4" x14ac:dyDescent="0.2">
      <c r="A59" s="14">
        <v>32143</v>
      </c>
      <c r="B59" s="15">
        <v>61.973999999999997</v>
      </c>
      <c r="C59" s="13">
        <v>1988</v>
      </c>
      <c r="D59" s="16">
        <f t="shared" si="0"/>
        <v>1.7472649820892632</v>
      </c>
    </row>
    <row r="60" spans="1:4" x14ac:dyDescent="0.2">
      <c r="A60" s="14">
        <v>32509</v>
      </c>
      <c r="B60" s="15">
        <v>64.388000000000005</v>
      </c>
      <c r="C60" s="13">
        <v>1989</v>
      </c>
      <c r="D60" s="16">
        <f t="shared" si="0"/>
        <v>1.6817574703360874</v>
      </c>
    </row>
    <row r="61" spans="1:4" x14ac:dyDescent="0.2">
      <c r="A61" s="14">
        <v>32874</v>
      </c>
      <c r="B61" s="15">
        <v>66.774000000000001</v>
      </c>
      <c r="C61" s="13">
        <v>1990</v>
      </c>
      <c r="D61" s="16">
        <f t="shared" si="0"/>
        <v>1.6216641207655673</v>
      </c>
    </row>
    <row r="62" spans="1:4" x14ac:dyDescent="0.2">
      <c r="A62" s="14">
        <v>33239</v>
      </c>
      <c r="B62" s="15">
        <v>68.992999999999995</v>
      </c>
      <c r="C62" s="13">
        <v>1991</v>
      </c>
      <c r="D62" s="16">
        <f t="shared" si="0"/>
        <v>1.5695070514400011</v>
      </c>
    </row>
    <row r="63" spans="1:4" x14ac:dyDescent="0.2">
      <c r="A63" s="14">
        <v>33604</v>
      </c>
      <c r="B63" s="15">
        <v>70.563999999999993</v>
      </c>
      <c r="C63" s="13">
        <v>1992</v>
      </c>
      <c r="D63" s="16">
        <f t="shared" si="0"/>
        <v>1.5345643670993709</v>
      </c>
    </row>
    <row r="64" spans="1:4" x14ac:dyDescent="0.2">
      <c r="A64" s="14">
        <v>33970</v>
      </c>
      <c r="B64" s="15">
        <v>72.244</v>
      </c>
      <c r="C64" s="13">
        <v>1993</v>
      </c>
      <c r="D64" s="16">
        <f t="shared" si="0"/>
        <v>1.498878799623498</v>
      </c>
    </row>
    <row r="65" spans="1:4" x14ac:dyDescent="0.2">
      <c r="A65" s="14">
        <v>34335</v>
      </c>
      <c r="B65" s="15">
        <v>73.781000000000006</v>
      </c>
      <c r="C65" s="13">
        <v>1994</v>
      </c>
      <c r="D65" s="16">
        <f t="shared" si="0"/>
        <v>1.4676542741356173</v>
      </c>
    </row>
    <row r="66" spans="1:4" x14ac:dyDescent="0.2">
      <c r="A66" s="14">
        <v>34700</v>
      </c>
      <c r="B66" s="15">
        <v>75.320999999999998</v>
      </c>
      <c r="C66" s="13">
        <v>1995</v>
      </c>
      <c r="D66" s="16">
        <f t="shared" si="0"/>
        <v>1.4376468713904489</v>
      </c>
    </row>
    <row r="67" spans="1:4" x14ac:dyDescent="0.2">
      <c r="A67" s="14">
        <v>35065</v>
      </c>
      <c r="B67" s="15">
        <v>76.694999999999993</v>
      </c>
      <c r="C67" s="13">
        <v>1996</v>
      </c>
      <c r="D67" s="16">
        <f t="shared" si="0"/>
        <v>1.411891257578721</v>
      </c>
    </row>
    <row r="68" spans="1:4" x14ac:dyDescent="0.2">
      <c r="A68" s="14">
        <v>35431</v>
      </c>
      <c r="B68" s="15">
        <v>78.009</v>
      </c>
      <c r="C68" s="13">
        <v>1997</v>
      </c>
      <c r="D68" s="16">
        <f t="shared" si="0"/>
        <v>1.3881090643387302</v>
      </c>
    </row>
    <row r="69" spans="1:4" x14ac:dyDescent="0.2">
      <c r="A69" s="14">
        <v>35796</v>
      </c>
      <c r="B69" s="15">
        <v>78.855000000000004</v>
      </c>
      <c r="C69" s="13">
        <v>1998</v>
      </c>
      <c r="D69" s="16">
        <f t="shared" si="0"/>
        <v>1.3732166634962906</v>
      </c>
    </row>
    <row r="70" spans="1:4" x14ac:dyDescent="0.2">
      <c r="A70" s="14">
        <v>36161</v>
      </c>
      <c r="B70" s="15">
        <v>80.061000000000007</v>
      </c>
      <c r="C70" s="13">
        <v>1999</v>
      </c>
      <c r="D70" s="16">
        <f t="shared" si="0"/>
        <v>1.3525311949638399</v>
      </c>
    </row>
    <row r="71" spans="1:4" x14ac:dyDescent="0.2">
      <c r="A71" s="14">
        <v>36526</v>
      </c>
      <c r="B71" s="15">
        <v>81.882999999999996</v>
      </c>
      <c r="C71" s="13">
        <v>2000</v>
      </c>
      <c r="D71" s="16">
        <f t="shared" si="0"/>
        <v>1.3224356704077769</v>
      </c>
    </row>
    <row r="72" spans="1:4" x14ac:dyDescent="0.2">
      <c r="A72" s="14">
        <v>36892</v>
      </c>
      <c r="B72" s="15">
        <v>83.753</v>
      </c>
      <c r="C72" s="13">
        <v>2001</v>
      </c>
      <c r="D72" s="16">
        <f t="shared" si="0"/>
        <v>1.292908910725586</v>
      </c>
    </row>
    <row r="73" spans="1:4" x14ac:dyDescent="0.2">
      <c r="A73" s="14">
        <v>37257</v>
      </c>
      <c r="B73" s="15">
        <v>85.037999999999997</v>
      </c>
      <c r="C73" s="13">
        <v>2002</v>
      </c>
      <c r="D73" s="16">
        <f t="shared" si="0"/>
        <v>1.2733719043251253</v>
      </c>
    </row>
    <row r="74" spans="1:4" x14ac:dyDescent="0.2">
      <c r="A74" s="14">
        <v>37622</v>
      </c>
      <c r="B74" s="15">
        <v>86.728999999999999</v>
      </c>
      <c r="C74" s="13">
        <v>2003</v>
      </c>
      <c r="D74" s="16">
        <f t="shared" si="0"/>
        <v>1.248544316203346</v>
      </c>
    </row>
    <row r="75" spans="1:4" x14ac:dyDescent="0.2">
      <c r="A75" s="14">
        <v>37987</v>
      </c>
      <c r="B75" s="15">
        <v>89.114000000000004</v>
      </c>
      <c r="C75" s="13">
        <v>2004</v>
      </c>
      <c r="D75" s="16">
        <f t="shared" si="0"/>
        <v>1.2151289359696567</v>
      </c>
    </row>
    <row r="76" spans="1:4" x14ac:dyDescent="0.2">
      <c r="A76" s="14">
        <v>38353</v>
      </c>
      <c r="B76" s="15">
        <v>91.980999999999995</v>
      </c>
      <c r="C76" s="13">
        <v>2005</v>
      </c>
      <c r="D76" s="16">
        <f t="shared" si="0"/>
        <v>1.177253998108305</v>
      </c>
    </row>
    <row r="77" spans="1:4" x14ac:dyDescent="0.2">
      <c r="A77" s="14">
        <v>38718</v>
      </c>
      <c r="B77" s="15">
        <v>94.811999999999998</v>
      </c>
      <c r="C77" s="13">
        <v>2006</v>
      </c>
      <c r="D77" s="16">
        <f t="shared" si="0"/>
        <v>1.142102265536008</v>
      </c>
    </row>
    <row r="78" spans="1:4" x14ac:dyDescent="0.2">
      <c r="A78" s="14">
        <v>39083</v>
      </c>
      <c r="B78" s="15">
        <v>97.334000000000003</v>
      </c>
      <c r="C78" s="13">
        <v>2007</v>
      </c>
      <c r="D78" s="16">
        <f t="shared" si="0"/>
        <v>1.112509503359566</v>
      </c>
    </row>
    <row r="79" spans="1:4" x14ac:dyDescent="0.2">
      <c r="A79" s="14">
        <v>39448</v>
      </c>
      <c r="B79" s="15">
        <v>99.25</v>
      </c>
      <c r="C79" s="13">
        <v>2008</v>
      </c>
      <c r="D79" s="16">
        <f t="shared" si="0"/>
        <v>1.0910327455919395</v>
      </c>
    </row>
    <row r="80" spans="1:4" x14ac:dyDescent="0.2">
      <c r="A80" s="14">
        <v>39814</v>
      </c>
      <c r="B80" s="15">
        <v>100</v>
      </c>
      <c r="C80" s="13">
        <v>2009</v>
      </c>
      <c r="D80" s="16">
        <f t="shared" si="0"/>
        <v>1.0828499999999999</v>
      </c>
    </row>
    <row r="81" spans="1:4" x14ac:dyDescent="0.2">
      <c r="A81" s="14">
        <v>40179</v>
      </c>
      <c r="B81" s="15">
        <v>101.217</v>
      </c>
      <c r="C81" s="13">
        <v>2010</v>
      </c>
      <c r="D81" s="16">
        <f t="shared" si="0"/>
        <v>1.0698301668692018</v>
      </c>
    </row>
    <row r="82" spans="1:4" x14ac:dyDescent="0.2">
      <c r="A82" s="14">
        <v>40544</v>
      </c>
      <c r="B82" s="15">
        <v>103.307</v>
      </c>
      <c r="C82" s="13">
        <v>2011</v>
      </c>
      <c r="D82" s="16">
        <f t="shared" si="0"/>
        <v>1.0481864733270736</v>
      </c>
    </row>
    <row r="83" spans="1:4" x14ac:dyDescent="0.2">
      <c r="A83" s="14">
        <v>40909</v>
      </c>
      <c r="B83" s="15">
        <v>105.164</v>
      </c>
      <c r="C83" s="13">
        <v>2012</v>
      </c>
      <c r="D83" s="16">
        <f t="shared" ref="D83:D85" si="1">B$85/B83</f>
        <v>1.0296774561637061</v>
      </c>
    </row>
    <row r="84" spans="1:4" x14ac:dyDescent="0.2">
      <c r="A84" s="14">
        <v>41275</v>
      </c>
      <c r="B84" s="15">
        <v>106.729</v>
      </c>
      <c r="C84" s="13">
        <v>2013</v>
      </c>
      <c r="D84" s="16">
        <f t="shared" si="1"/>
        <v>1.0145789804083238</v>
      </c>
    </row>
    <row r="85" spans="1:4" x14ac:dyDescent="0.2">
      <c r="A85" s="14">
        <v>41640</v>
      </c>
      <c r="B85" s="15">
        <v>108.285</v>
      </c>
      <c r="C85" s="13">
        <v>2014</v>
      </c>
      <c r="D85" s="16">
        <f t="shared" si="1"/>
        <v>1</v>
      </c>
    </row>
  </sheetData>
  <customSheetViews>
    <customSheetView guid="{7B42D2B6-8785-43D9-B497-7C1858752CFC}" state="hidden" topLeftCell="A4">
      <selection activeCell="E38" sqref="E38"/>
      <pageMargins left="0.75" right="0.75" top="1" bottom="1" header="0.5" footer="0.5"/>
      <headerFooter alignWithMargins="0"/>
    </customSheetView>
    <customSheetView guid="{3607EEA2-D10A-43D0-AE62-5762184B6459}" state="hidden" topLeftCell="A4">
      <selection activeCell="E38" sqref="E38"/>
      <pageMargins left="0.75" right="0.75" top="1" bottom="1" header="0.5" footer="0.5"/>
      <headerFooter alignWithMargins="0"/>
    </customSheetView>
  </customSheetView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i d = " 4 1 c 2 5 6 b e - a 7 9 8 - 4 5 0 5 - a 9 5 6 - b 2 5 7 3 d f 9 4 8 3 f "   s q m i d = " 5 b 1 c a 1 6 3 - a 7 d 5 - 4 7 4 9 - 9 6 4 4 - 5 b 7 1 6 9 0 0 4 3 d f "   x m l n s = " h t t p : / / s c h e m a s . m i c r o s o f t . c o m / D a t a M a s h u p " > A A A A A D w G A A B Q S w M E F A A C A A g A H X 6 B R n d / d c 2 q A A A A + g A A A B I A H A B D b 2 5 m a W c v U G F j a 2 F n Z S 5 4 b W w g o h g A K K A U A A A A A A A A A A A A A A A A A A A A A A A A A A A A h Y 9 B D o I w F E S v Q r r n t x Q w Q j 5 l 4 V Y S E 6 J x S 6 B C I x Q D x X I 3 F x 7 J K 2 i i G H f u Z l 7 e Y u Z x u 2 M 6 d 6 1 z l c O o e p 0 Q D x h x p C 7 7 S u k 6 I Z M 5 u W u S C t w V 5 b m o p f O S 9 R j P Y 5 W Q x p h L T K m 1 F q w P / V B T z p h H j 9 k 2 L x v Z F e Q r q / + y q / R o C l 1 K I v D w H i M 4 c A Z + F I T A A 4 5 0 w Z g p v W Q P Q v B 5 t A K G 9 A f j Z m r N N E g h t b v P k S 4 V 6 e e H e A J Q S w M E F A A C A A g A H X 6 B R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+ g U a i L L x z M A M A A O M P A A A T A B w A R m 9 y b X V s Y X M v U 2 V j d G l v b j E u b S C i G A A o o B Q A A A A A A A A A A A A A A A A A A A A A A A A A A A D d V 0 t v 2 k A Q v i P x H y x 6 I R I y I m p 7 a N U D N U k T q Q k R o P Y Y D d 7 B b L X e d X f X 0 C T K f + / 4 w d N r S C s l V Q M H W / P Y m Z 3 5 v p 2 1 w d B y J b 1 x 8 e x 9 b D a a D T M H j c w 7 P 7 v q 3 w 6 4 A W N R D z A U o C E z M u M 0 j k F z N L f B + J v 3 y R N o m w 2 P f m O V 6 h B J E p i F P 1 B h G q O 0 7 e 8 4 9 Q M l L b 2 b d m t u b f K h 2 1 0 u l / 4 M Y / A j t e h C w r s q Q d l d 9 L o H A / q h W b R O O j I V o t O i f / 7 S O 3 1 3 e t I p M n j T O u f a W G + k l h 4 Y 7 w K B o W 5 R R h O Y C v R v t I q V x U J s 2 k W + G 9 9 g D j K i n U / u E t w 4 T T R I M 1 M 6 D p R I Y 5 k p T d s d q P P w 0 G L l B q 7 T e J q J v E t p 3 7 / 1 M 7 f H j v f Q 4 n P K I t I Q F z t E 5 j C B o y b J c Z N 5 f N T E W L B I Y k s C z + I v m 0 v Z p v S D L T 2 j d 8 v j w n O 1 y 7 x U + w t w G X J G 7 X Y q L b e i 3 u U z R r w + 6 s r q T L K j m Q V C G R y m t t 6 w L E u g U m n v + h q h k l U i I M R A M X R U F 8 y 8 Y i 8 o 8 g h n G j e 6 d c j H k 2 a D S y f U K q y 7 S a e C h 3 1 j O H V I h n i e S o a M 2 v m D e G o G a I G L Z 2 H f k w K / B h Y m y z o N J A m V I E f / x A n V 0 k D a S 1 a l D s Q Q Y U A 9 j 5 S + K 5 G z h 6 m i m G N + X 9 W F O R R r x G 4 c u i m c S 5 3 h c 0 2 x d / e C Z X 7 9 O A u 6 c p e 5 Q 6 6 f I d U Y x D i D 6 5 D Q E t F 6 z G F n l Q V x y O A f M m h 7 g g U v T K J X N c y e M i o O T g M 3 f G t 4 s G b e N c R V J 2 R p Q d v + y q y a b w G / 4 W z V j K p F C e 8 1 c G t 5 8 K L w X W / p R U 7 9 T b T X g N F D 5 7 U b f o d x B o x R f 8 1 X L r F 3 S H l a h T V 3 g P q e J 8 6 D + i / w t a 7 r W G m C b l Y r s y l r J m z v 1 T y r 3 2 5 9 h p r q 6 v d N i J J x G W 2 v O s J Y L c i z a M v W y o W i F L d 3 w 3 c q D X K s O E i L m Y t b i 9 K H g K W j I 0 t 5 P / B + V 3 e Z 5 V i 0 w q 8 L u A f N r r j N S E 5 H x h e C n C 2 v y / R I U N O N M P y Z c s P z L 5 D n Y N 2 f 5 v A / c L H m O H f h v u a M 3 9 B h f 9 Q c u 9 E V R 7 r 7 z l Y q a 8 f Y z r X N c a u z e C m p C y D E H R 2 O O s O X 0 y r / 6 G D O M Z h J h r M R m m w Y h t U g x u o 0 t K l G 5 5 w E U o E o h t E N 8 L 1 v u U O j 5 T d Q S w E C L Q A U A A I A C A A d f o F G d 3 9 1 z a o A A A D 6 A A A A E g A A A A A A A A A A A A A A A A A A A A A A Q 2 9 u Z m l n L 1 B h Y 2 t h Z 2 U u e G 1 s U E s B A i 0 A F A A C A A g A H X 6 B R g / K 6 a u k A A A A 6 Q A A A B M A A A A A A A A A A A A A A A A A 9 g A A A F t D b 2 5 0 Z W 5 0 X 1 R 5 c G V z X S 5 4 b W x Q S w E C L Q A U A A I A C A A d f o F G o i y 8 c z A D A A D j D w A A E w A A A A A A A A A A A A A A A A D n A Q A A R m 9 y b X V s Y X M v U 2 V j d G l v b j E u b V B L B Q Y A A A A A A w A D A M I A A A B k B Q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X X g A A A A A A A H V e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G R U 1 B X 0 R p c 2 F z d G V y R G V j b G F y Y X R p b 2 5 z U 3 V t b W F y a W V z X 0 N T V j w v S X R l b V B h d G g + P C 9 J d G V t T G 9 j Y X R p b 2 4 + P F N 0 Y W J s Z U V u d H J p Z X M + P E V u d H J 5 I F R 5 c G U 9 I k 5 h b W V V c G R h d G V k Q W Z 0 Z X J G a W x s I i B W Y W x 1 Z T 0 i b D A i I C 8 + P E V u d H J 5 I F R 5 c G U 9 I k l z R n V u Y 3 R p b 2 5 R d W V y e S I g V m F s d W U 9 I m w w I i A v P j x F b n R y e S B U e X B l P S J G a W x s R W 5 h Y m x l Z C I g V m F s d W U 9 I m w w I i A v P j x F b n R y e S B U e X B l P S J G a W x s V G 9 E Y X R h T W 9 k Z W x F b m F i b G V k I i B W Y W x 1 Z T 0 i b D E i I C 8 + P E V u d H J 5 I F R 5 c G U 9 I k l z U H J p d m F 0 Z S I g V m F s d W U 9 I m w w I i A v P j x F b n R y e S B U e X B l P S J G a W x s U 3 R h d H V z I i B W Y W x 1 Z T 0 i c 0 N v b X B s Z X R l I i A v P j x F b n R y e S B U e X B l P S J G a W x s Q 2 9 1 b n Q i I F Z h b H V l P S J s N D Q w M z k i I C 8 + P E V u d H J 5 I F R 5 c G U 9 I k Z p b G x F c n J v c k N v d W 5 0 I i B W Y W x 1 Z T 0 i b D A i I C 8 + P E V u d H J 5 I F R 5 c G U 9 I k Z p b G x D b 2 x 1 b W 5 U e X B l c y I g V m F s d W U 9 I n N n N E 9 E Z z R P R 2 g 0 Y U d o b 2 V I a D R h R G h v Y z 0 i I C 8 + P E V u d H J 5 I F R 5 c G U 9 I k Z p b G x D b 2 x 1 b W 5 O Y W 1 l c y I g V m F s d W U 9 I n N b J n F 1 b 3 Q 7 Z G l z Y X N 0 Z X J O d W 1 i Z X I m c X V v d D s s J n F 1 b 3 Q 7 a W h Q c m 9 n c m F t R G V j b G F y Z W Q m c X V v d D s s J n F 1 b 3 Q 7 a W F Q c m 9 n c m F t R G V j b G F y Z W Q m c X V v d D s s J n F 1 b 3 Q 7 c G F Q c m 9 n c m F t R G V j b G F y Z W Q m c X V v d D s s J n F 1 b 3 Q 7 a G 1 Q c m 9 n c m F t R G V j b G F y Z W Q m c X V v d D s s J n F 1 b 3 Q 7 c 3 R h d G U m c X V v d D s s J n F 1 b 3 Q 7 Z G V j b G F y Y X R p b 2 5 E Y X R l J n F 1 b 3 Q 7 L C Z x d W 9 0 O 2 R p c 2 F z d G V y V H l w Z S Z x d W 9 0 O y w m c X V v d D t p b m N p Z G V u d F R 5 c G U m c X V v d D s s J n F 1 b 3 Q 7 d G l 0 b G U m c X V v d D s s J n F 1 b 3 Q 7 a W 5 j a W R l b n R C Z W d p b k R h d G U m c X V v d D s s J n F 1 b 3 Q 7 a W 5 j a W R l b n R F b m R E Y X R l J n F 1 b 3 Q 7 L C Z x d W 9 0 O 2 R p c 2 F z d G V y Q 2 x v c 2 V P d X R E Y X R l J n F 1 b 3 Q 7 L C Z x d W 9 0 O 2 R l Y 2 x h c m V k Q 2 9 1 b n R 5 Q X J l Y S Z x d W 9 0 O y w m c X V v d D t w b G F j Z U N v Z G U m c X V v d D s s J n F 1 b 3 Q 7 a G F z a C Z x d W 9 0 O y w m c X V v d D t s Y X N 0 U m V m c m V z a C Z x d W 9 0 O 1 0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F T U F f R G l z Y X N 0 Z X J E Z W N s Y X J h d G l v b n N T d W 1 t Y X J p Z X N f Q 1 N W L 0 N o Y W 5 n Z W Q g V H l w Z S 5 7 Z G l z Y X N 0 Z X J O d W 1 i Z X I s M H 0 m c X V v d D s s J n F 1 b 3 Q 7 U 2 V j d G l v b j E v R k V N Q V 9 E a X N h c 3 R l c k R l Y 2 x h c m F 0 a W 9 u c 1 N 1 b W 1 h c m l l c 1 9 D U 1 Y v Q 2 h h b m d l Z C B U e X B l L n t p a F B y b 2 d y Y W 1 E Z W N s Y X J l Z C w x f S Z x d W 9 0 O y w m c X V v d D t T Z W N 0 a W 9 u M S 9 G R U 1 B X 0 R p c 2 F z d G V y R G V j b G F y Y X R p b 2 5 z U 3 V t b W F y a W V z X 0 N T V i 9 D a G F u Z 2 V k I F R 5 c G U u e 2 l h U H J v Z 3 J h b U R l Y 2 x h c m V k L D J 9 J n F 1 b 3 Q 7 L C Z x d W 9 0 O 1 N l Y 3 R p b 2 4 x L 0 Z F T U F f R G l z Y X N 0 Z X J E Z W N s Y X J h d G l v b n N T d W 1 t Y X J p Z X N f Q 1 N W L 0 N o Y W 5 n Z W Q g V H l w Z S 5 7 c G F Q c m 9 n c m F t R G V j b G F y Z W Q s M 3 0 m c X V v d D s s J n F 1 b 3 Q 7 U 2 V j d G l v b j E v R k V N Q V 9 E a X N h c 3 R l c k R l Y 2 x h c m F 0 a W 9 u c 1 N 1 b W 1 h c m l l c 1 9 D U 1 Y v Q 2 h h b m d l Z C B U e X B l L n t o b V B y b 2 d y Y W 1 E Z W N s Y X J l Z C w 0 f S Z x d W 9 0 O y w m c X V v d D t T Z W N 0 a W 9 u M S 9 G R U 1 B X 0 R p c 2 F z d G V y R G V j b G F y Y X R p b 2 5 z U 3 V t b W F y a W V z X 0 N T V i 9 D a G F u Z 2 V k I F R 5 c G U u e 3 N 0 Y X R l L D V 9 J n F 1 b 3 Q 7 L C Z x d W 9 0 O 1 N l Y 3 R p b 2 4 x L 0 Z F T U F f R G l z Y X N 0 Z X J E Z W N s Y X J h d G l v b n N T d W 1 t Y X J p Z X N f Q 1 N W L 0 N o Y W 5 n Z W Q g V H l w Z S 5 7 Z G V j b G F y Y X R p b 2 5 E Y X R l L D Z 9 J n F 1 b 3 Q 7 L C Z x d W 9 0 O 1 N l Y 3 R p b 2 4 x L 0 Z F T U F f R G l z Y X N 0 Z X J E Z W N s Y X J h d G l v b n N T d W 1 t Y X J p Z X N f Q 1 N W L 0 N o Y W 5 n Z W Q g V H l w Z S 5 7 Z G l z Y X N 0 Z X J U e X B l L D d 9 J n F 1 b 3 Q 7 L C Z x d W 9 0 O 1 N l Y 3 R p b 2 4 x L 0 Z F T U F f R G l z Y X N 0 Z X J E Z W N s Y X J h d G l v b n N T d W 1 t Y X J p Z X N f Q 1 N W L 0 N o Y W 5 n Z W Q g V H l w Z S 5 7 a W 5 j a W R l b n R U e X B l L D h 9 J n F 1 b 3 Q 7 L C Z x d W 9 0 O 1 N l Y 3 R p b 2 4 x L 0 Z F T U F f R G l z Y X N 0 Z X J E Z W N s Y X J h d G l v b n N T d W 1 t Y X J p Z X N f Q 1 N W L 0 N o Y W 5 n Z W Q g V H l w Z S 5 7 d G l 0 b G U s O X 0 m c X V v d D s s J n F 1 b 3 Q 7 U 2 V j d G l v b j E v R k V N Q V 9 E a X N h c 3 R l c k R l Y 2 x h c m F 0 a W 9 u c 1 N 1 b W 1 h c m l l c 1 9 D U 1 Y v Q 2 h h b m d l Z C B U e X B l L n t p b m N p Z G V u d E J l Z 2 l u R G F 0 Z S w x M H 0 m c X V v d D s s J n F 1 b 3 Q 7 U 2 V j d G l v b j E v R k V N Q V 9 E a X N h c 3 R l c k R l Y 2 x h c m F 0 a W 9 u c 1 N 1 b W 1 h c m l l c 1 9 D U 1 Y v Q 2 h h b m d l Z C B U e X B l L n t p b m N p Z G V u d E V u Z E R h d G U s M T F 9 J n F 1 b 3 Q 7 L C Z x d W 9 0 O 1 N l Y 3 R p b 2 4 x L 0 Z F T U F f R G l z Y X N 0 Z X J E Z W N s Y X J h d G l v b n N T d W 1 t Y X J p Z X N f Q 1 N W L 0 N o Y W 5 n Z W Q g V H l w Z S 5 7 Z G l z Y X N 0 Z X J D b G 9 z Z U 9 1 d E R h d G U s M T J 9 J n F 1 b 3 Q 7 L C Z x d W 9 0 O 1 N l Y 3 R p b 2 4 x L 0 Z F T U F f R G l z Y X N 0 Z X J E Z W N s Y X J h d G l v b n N T d W 1 t Y X J p Z X N f Q 1 N W L 0 N o Y W 5 n Z W Q g V H l w Z S 5 7 Z G V j b G F y Z W R D b 3 V u d H l B c m V h L D E z f S Z x d W 9 0 O y w m c X V v d D t T Z W N 0 a W 9 u M S 9 G R U 1 B X 0 R p c 2 F z d G V y R G V j b G F y Y X R p b 2 5 z U 3 V t b W F y a W V z X 0 N T V i 9 D a G F u Z 2 V k I F R 5 c G U u e 3 B s Y W N l Q 2 9 k Z S w x N H 0 m c X V v d D s s J n F 1 b 3 Q 7 U 2 V j d G l v b j E v R k V N Q V 9 E a X N h c 3 R l c k R l Y 2 x h c m F 0 a W 9 u c 1 N 1 b W 1 h c m l l c 1 9 D U 1 Y v Q 2 h h b m d l Z C B U e X B l L n t o Y X N o L D E 1 f S Z x d W 9 0 O y w m c X V v d D t T Z W N 0 a W 9 u M S 9 G R U 1 B X 0 R p c 2 F z d G V y R G V j b G F y Y X R p b 2 5 z U 3 V t b W F y a W V z X 0 N T V i 9 D a G F u Z 2 V k I F R 5 c G U u e 2 x h c 3 R S Z W Z y Z X N o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R k V N Q V 9 E a X N h c 3 R l c k R l Y 2 x h c m F 0 a W 9 u c 1 N 1 b W 1 h c m l l c 1 9 D U 1 Y v Q 2 h h b m d l Z C B U e X B l L n t k a X N h c 3 R l c k 5 1 b W J l c i w w f S Z x d W 9 0 O y w m c X V v d D t T Z W N 0 a W 9 u M S 9 G R U 1 B X 0 R p c 2 F z d G V y R G V j b G F y Y X R p b 2 5 z U 3 V t b W F y a W V z X 0 N T V i 9 D a G F u Z 2 V k I F R 5 c G U u e 2 l o U H J v Z 3 J h b U R l Y 2 x h c m V k L D F 9 J n F 1 b 3 Q 7 L C Z x d W 9 0 O 1 N l Y 3 R p b 2 4 x L 0 Z F T U F f R G l z Y X N 0 Z X J E Z W N s Y X J h d G l v b n N T d W 1 t Y X J p Z X N f Q 1 N W L 0 N o Y W 5 n Z W Q g V H l w Z S 5 7 a W F Q c m 9 n c m F t R G V j b G F y Z W Q s M n 0 m c X V v d D s s J n F 1 b 3 Q 7 U 2 V j d G l v b j E v R k V N Q V 9 E a X N h c 3 R l c k R l Y 2 x h c m F 0 a W 9 u c 1 N 1 b W 1 h c m l l c 1 9 D U 1 Y v Q 2 h h b m d l Z C B U e X B l L n t w Y V B y b 2 d y Y W 1 E Z W N s Y X J l Z C w z f S Z x d W 9 0 O y w m c X V v d D t T Z W N 0 a W 9 u M S 9 G R U 1 B X 0 R p c 2 F z d G V y R G V j b G F y Y X R p b 2 5 z U 3 V t b W F y a W V z X 0 N T V i 9 D a G F u Z 2 V k I F R 5 c G U u e 2 h t U H J v Z 3 J h b U R l Y 2 x h c m V k L D R 9 J n F 1 b 3 Q 7 L C Z x d W 9 0 O 1 N l Y 3 R p b 2 4 x L 0 Z F T U F f R G l z Y X N 0 Z X J E Z W N s Y X J h d G l v b n N T d W 1 t Y X J p Z X N f Q 1 N W L 0 N o Y W 5 n Z W Q g V H l w Z S 5 7 c 3 R h d G U s N X 0 m c X V v d D s s J n F 1 b 3 Q 7 U 2 V j d G l v b j E v R k V N Q V 9 E a X N h c 3 R l c k R l Y 2 x h c m F 0 a W 9 u c 1 N 1 b W 1 h c m l l c 1 9 D U 1 Y v Q 2 h h b m d l Z C B U e X B l L n t k Z W N s Y X J h d G l v b k R h d G U s N n 0 m c X V v d D s s J n F 1 b 3 Q 7 U 2 V j d G l v b j E v R k V N Q V 9 E a X N h c 3 R l c k R l Y 2 x h c m F 0 a W 9 u c 1 N 1 b W 1 h c m l l c 1 9 D U 1 Y v Q 2 h h b m d l Z C B U e X B l L n t k a X N h c 3 R l c l R 5 c G U s N 3 0 m c X V v d D s s J n F 1 b 3 Q 7 U 2 V j d G l v b j E v R k V N Q V 9 E a X N h c 3 R l c k R l Y 2 x h c m F 0 a W 9 u c 1 N 1 b W 1 h c m l l c 1 9 D U 1 Y v Q 2 h h b m d l Z C B U e X B l L n t p b m N p Z G V u d F R 5 c G U s O H 0 m c X V v d D s s J n F 1 b 3 Q 7 U 2 V j d G l v b j E v R k V N Q V 9 E a X N h c 3 R l c k R l Y 2 x h c m F 0 a W 9 u c 1 N 1 b W 1 h c m l l c 1 9 D U 1 Y v Q 2 h h b m d l Z C B U e X B l L n t 0 a X R s Z S w 5 f S Z x d W 9 0 O y w m c X V v d D t T Z W N 0 a W 9 u M S 9 G R U 1 B X 0 R p c 2 F z d G V y R G V j b G F y Y X R p b 2 5 z U 3 V t b W F y a W V z X 0 N T V i 9 D a G F u Z 2 V k I F R 5 c G U u e 2 l u Y 2 l k Z W 5 0 Q m V n a W 5 E Y X R l L D E w f S Z x d W 9 0 O y w m c X V v d D t T Z W N 0 a W 9 u M S 9 G R U 1 B X 0 R p c 2 F z d G V y R G V j b G F y Y X R p b 2 5 z U 3 V t b W F y a W V z X 0 N T V i 9 D a G F u Z 2 V k I F R 5 c G U u e 2 l u Y 2 l k Z W 5 0 R W 5 k R G F 0 Z S w x M X 0 m c X V v d D s s J n F 1 b 3 Q 7 U 2 V j d G l v b j E v R k V N Q V 9 E a X N h c 3 R l c k R l Y 2 x h c m F 0 a W 9 u c 1 N 1 b W 1 h c m l l c 1 9 D U 1 Y v Q 2 h h b m d l Z C B U e X B l L n t k a X N h c 3 R l c k N s b 3 N l T 3 V 0 R G F 0 Z S w x M n 0 m c X V v d D s s J n F 1 b 3 Q 7 U 2 V j d G l v b j E v R k V N Q V 9 E a X N h c 3 R l c k R l Y 2 x h c m F 0 a W 9 u c 1 N 1 b W 1 h c m l l c 1 9 D U 1 Y v Q 2 h h b m d l Z C B U e X B l L n t k Z W N s Y X J l Z E N v d W 5 0 e U F y Z W E s M T N 9 J n F 1 b 3 Q 7 L C Z x d W 9 0 O 1 N l Y 3 R p b 2 4 x L 0 Z F T U F f R G l z Y X N 0 Z X J E Z W N s Y X J h d G l v b n N T d W 1 t Y X J p Z X N f Q 1 N W L 0 N o Y W 5 n Z W Q g V H l w Z S 5 7 c G x h Y 2 V D b 2 R l L D E 0 f S Z x d W 9 0 O y w m c X V v d D t T Z W N 0 a W 9 u M S 9 G R U 1 B X 0 R p c 2 F z d G V y R G V j b G F y Y X R p b 2 5 z U 3 V t b W F y a W V z X 0 N T V i 9 D a G F u Z 2 V k I F R 5 c G U u e 2 h h c 2 g s M T V 9 J n F 1 b 3 Q 7 L C Z x d W 9 0 O 1 N l Y 3 R p b 2 4 x L 0 Z F T U F f R G l z Y X N 0 Z X J E Z W N s Y X J h d G l v b n N T d W 1 t Y X J p Z X N f Q 1 N W L 0 N o Y W 5 n Z W Q g V H l w Z S 5 7 b G F z d F J l Z n J l c 2 g s M T Z 9 J n F 1 b 3 Q 7 X S w m c X V v d D t S Z W x h d G l v b n N o a X B J b m Z v J n F 1 b 3 Q 7 O l t d f S I g L z 4 8 R W 5 0 c n k g V H l w Z T 0 i U H V i b G l z a G V k U G F j a 2 F n Z U l E I i B W Y W x 1 Z T 0 i c z h i Y j E w M W Z j L T k 0 N T c t N D Y x Y S 0 5 N G R m L W N m M T k 0 N z Q 2 M T E x M i I g L z 4 8 R W 5 0 c n k g V H l w Z T 0 i U H V i b G l z a G V k U G F j a 2 F n Z U x h c 3 R N b 2 R p Z m l l Z E F 0 I i B W Y W x 1 Z T 0 i Z D I w M T U t M D M t M D V U M j E 6 M T E 6 M j E u N T A z M D A w M F o i I C 8 + P E V u d H J 5 I F R 5 c G U 9 I k Z p b G x F c n J v c k N v Z G U i I F Z h b H V l P S J z V W 5 r b m 9 3 b i I g L z 4 8 R W 5 0 c n k g V H l w Z T 0 i R m l s b E x h c 3 R V c G R h d G V k I i B W Y W x 1 Z T 0 i Z D I w M T U t M D M t M D Z U M j A 6 N T I 6 M j E u N T c 2 N j Y 3 N 1 o i I C 8 + P E V u d H J 5 I F R 5 c G U 9 I l F 1 Z X J 5 S U Q i I F Z h b H V l P S J z M z d k Y T l j Y 2 Q t N T k 3 Y S 0 0 N T E 1 L T l l Z T I t Y z M y M T N m Y j l i Z j E x I i A v P j w v U 3 R h Y m x l R W 5 0 c m l l c z 4 8 L 0 l 0 Z W 0 + P E l 0 Z W 0 + P E l 0 Z W 1 M b 2 N h d G l v b j 4 8 S X R l b V R 5 c G U + R m 9 y b X V s Y T w v S X R l b V R 5 c G U + P E l 0 Z W 1 Q Y X R o P l N l Y 3 R p b 2 4 x L 0 Z F T U F f R G l z Y X N 0 Z X J E Z W N s Y X J h d G l v b n N T d W 1 t Y X J p Z X N f Q 1 N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T U F f R G l z Y X N 0 Z X J E Z W N s Y X J h d G l v b n N T d W 1 t Y X J p Z X N f Q 1 N W L 0 Z p c n N 0 J T I w U m 9 3 J T I w Y X M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R U 1 B X 0 R p c 2 F z d G V y R G V j b G F y Y X R p b 2 5 z U 3 V t b W F y a W V z X 0 N T V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T U F f U H V i b G l j Q X N z a X N 0 Y W 5 j Z U Z 1 b m R l Z F B y b 2 p l Y 3 R z R G V 0 Y W l s c 1 9 D U 1 Y 8 L 0 l 0 Z W 1 Q Y X R o P j w v S X R l b U x v Y 2 F 0 a W 9 u P j x T d G F i b G V F b n R y a W V z P j x F b n R y e S B U e X B l P S J O Y W 1 l V X B k Y X R l Z E F m d G V y R m l s b C I g V m F s d W U 9 I m w w I i A v P j x F b n R y e S B U e X B l P S J J c 0 Z 1 b m N 0 a W 9 u U X V l c n k i I F Z h b H V l P S J s M C I g L z 4 8 R W 5 0 c n k g V H l w Z T 0 i R m l s b E V u Y W J s Z W Q i I F Z h b H V l P S J s M C I g L z 4 8 R W 5 0 c n k g V H l w Z T 0 i R m l s b F R v R G F 0 Y U 1 v Z G V s R W 5 h Y m x l Z C I g V m F s d W U 9 I m w x I i A v P j x F b n R y e S B U e X B l P S J J c 1 B y a X Z h d G U i I F Z h b H V l P S J s M C I g L z 4 8 R W 5 0 c n k g V H l w Z T 0 i R m l s b F N 0 Y X R 1 c y I g V m F s d W U 9 I n N D b 2 1 w b G V 0 Z S I g L z 4 8 R W 5 0 c n k g V H l w Z T 0 i R m l s b E N v d W 5 0 I i B W Y W x 1 Z T 0 i b D Y y M j M z M i I g L z 4 8 R W 5 0 c n k g V H l w Z T 0 i R m l s b E V y c m 9 y Q 2 9 1 b n Q i I F Z h b H V l P S J s M C I g L z 4 8 R W 5 0 c n k g V H l w Z T 0 i R m l s b E N v b H V t b l R 5 c G V z I i B W Y W x 1 Z T 0 i c 2 c 0 T 0 d o b 2 F H a G 9 P R 2 h v T 0 Z o W V d H a H c 9 P S I g L z 4 8 R W 5 0 c n k g V H l w Z T 0 i R m l s b E N v b H V t b k 5 h b W V z I i B W Y W x 1 Z T 0 i c 1 s m c X V v d D t k a X N h c 3 R l c k 5 1 b W J l c i Z x d W 9 0 O y w m c X V v d D t w d 0 5 1 b W J l c i Z x d W 9 0 O y w m c X V v d D t h c H B s a W N h d G l v b l R p d G x l J n F 1 b 3 Q 7 L C Z x d W 9 0 O 2 F w c G x p Y 2 F u d E l k J n F 1 b 3 Q 7 L C Z x d W 9 0 O 2 R h b W F n Z U N h d G V n b 3 J 5 Q 2 9 k Z S Z x d W 9 0 O y w m c X V v d D t w c m 9 q Z W N 0 U 2 l 6 Z S Z x d W 9 0 O y w m c X V v d D t j b 3 V u d H k m c X V v d D s s J n F 1 b 3 Q 7 Y 2 9 1 b n R 5 Q 2 9 k Z S Z x d W 9 0 O y w m c X V v d D t z d G F 0 Z S Z x d W 9 0 O y w m c X V v d D t z d G F 0 Z U N v Z G U m c X V v d D s s J n F 1 b 3 Q 7 c 3 R h d G V O d W 1 i Z X J D b 2 R l J n F 1 b 3 Q 7 L C Z x d W 9 0 O 3 B y b 2 p l Y 3 R B b W 9 1 b n Q m c X V v d D s s J n F 1 b 3 Q 7 Z m V k Z X J h b F N o Y X J l T 2 J s a W d h d G V k J n F 1 b 3 Q 7 L C Z x d W 9 0 O 3 R v d G F s T 2 J s a W d h d G V k J n F 1 b 3 Q 7 L C Z x d W 9 0 O 2 h h c 2 g m c X V v d D s s J n F 1 b 3 Q 7 b G F z d F J l Z n J l c 2 g m c X V v d D t d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R U 1 B X 1 B 1 Y m x p Y 0 F z c 2 l z d G F u Y 2 V G d W 5 k Z W R Q c m 9 q Z W N 0 c 0 R l d G F p b H N f Q 1 N W L 0 N o Y W 5 n Z W Q g V H l w Z S 5 7 Z G l z Y X N 0 Z X J O d W 1 i Z X I s M H 0 m c X V v d D s s J n F 1 b 3 Q 7 U 2 V j d G l v b j E v R k V N Q V 9 Q d W J s a W N B c 3 N p c 3 R h b m N l R n V u Z G V k U H J v a m V j d H N E Z X R h a W x z X 0 N T V i 9 D a G F u Z 2 V k I F R 5 c G U u e 3 B 3 T n V t Y m V y L D F 9 J n F 1 b 3 Q 7 L C Z x d W 9 0 O 1 N l Y 3 R p b 2 4 x L 0 Z F T U F f U H V i b G l j Q X N z a X N 0 Y W 5 j Z U Z 1 b m R l Z F B y b 2 p l Y 3 R z R G V 0 Y W l s c 1 9 D U 1 Y v Q 2 h h b m d l Z C B U e X B l L n t h c H B s a W N h d G l v b l R p d G x l L D J 9 J n F 1 b 3 Q 7 L C Z x d W 9 0 O 1 N l Y 3 R p b 2 4 x L 0 Z F T U F f U H V i b G l j Q X N z a X N 0 Y W 5 j Z U Z 1 b m R l Z F B y b 2 p l Y 3 R z R G V 0 Y W l s c 1 9 D U 1 Y v Q 2 h h b m d l Z C B U e X B l L n t h c H B s a W N h b n R J Z C w z f S Z x d W 9 0 O y w m c X V v d D t T Z W N 0 a W 9 u M S 9 G R U 1 B X 1 B 1 Y m x p Y 0 F z c 2 l z d G F u Y 2 V G d W 5 k Z W R Q c m 9 q Z W N 0 c 0 R l d G F p b H N f Q 1 N W L 0 N o Y W 5 n Z W Q g V H l w Z S 5 7 Z G F t Y W d l Q 2 F 0 Z W d v c n l D b 2 R l L D R 9 J n F 1 b 3 Q 7 L C Z x d W 9 0 O 1 N l Y 3 R p b 2 4 x L 0 Z F T U F f U H V i b G l j Q X N z a X N 0 Y W 5 j Z U Z 1 b m R l Z F B y b 2 p l Y 3 R z R G V 0 Y W l s c 1 9 D U 1 Y v Q 2 h h b m d l Z C B U e X B l L n t w c m 9 q Z W N 0 U 2 l 6 Z S w 1 f S Z x d W 9 0 O y w m c X V v d D t T Z W N 0 a W 9 u M S 9 G R U 1 B X 1 B 1 Y m x p Y 0 F z c 2 l z d G F u Y 2 V G d W 5 k Z W R Q c m 9 q Z W N 0 c 0 R l d G F p b H N f Q 1 N W L 0 N o Y W 5 n Z W Q g V H l w Z S 5 7 Y 2 9 1 b n R 5 L D Z 9 J n F 1 b 3 Q 7 L C Z x d W 9 0 O 1 N l Y 3 R p b 2 4 x L 0 Z F T U F f U H V i b G l j Q X N z a X N 0 Y W 5 j Z U Z 1 b m R l Z F B y b 2 p l Y 3 R z R G V 0 Y W l s c 1 9 D U 1 Y v Q 2 h h b m d l Z C B U e X B l L n t j b 3 V u d H l D b 2 R l L D d 9 J n F 1 b 3 Q 7 L C Z x d W 9 0 O 1 N l Y 3 R p b 2 4 x L 0 Z F T U F f U H V i b G l j Q X N z a X N 0 Y W 5 j Z U Z 1 b m R l Z F B y b 2 p l Y 3 R z R G V 0 Y W l s c 1 9 D U 1 Y v Q 2 h h b m d l Z C B U e X B l L n t z d G F 0 Z S w 4 f S Z x d W 9 0 O y w m c X V v d D t T Z W N 0 a W 9 u M S 9 G R U 1 B X 1 B 1 Y m x p Y 0 F z c 2 l z d G F u Y 2 V G d W 5 k Z W R Q c m 9 q Z W N 0 c 0 R l d G F p b H N f Q 1 N W L 0 N o Y W 5 n Z W Q g V H l w Z S 5 7 c 3 R h d G V D b 2 R l L D l 9 J n F 1 b 3 Q 7 L C Z x d W 9 0 O 1 N l Y 3 R p b 2 4 x L 0 Z F T U F f U H V i b G l j Q X N z a X N 0 Y W 5 j Z U Z 1 b m R l Z F B y b 2 p l Y 3 R z R G V 0 Y W l s c 1 9 D U 1 Y v Q 2 h h b m d l Z C B U e X B l L n t z d G F 0 Z U 5 1 b W J l c k N v Z G U s M T B 9 J n F 1 b 3 Q 7 L C Z x d W 9 0 O 1 N l Y 3 R p b 2 4 x L 0 Z F T U F f U H V i b G l j Q X N z a X N 0 Y W 5 j Z U Z 1 b m R l Z F B y b 2 p l Y 3 R z R G V 0 Y W l s c 1 9 D U 1 Y v Q 2 h h b m d l Z C B U e X B l L n t w c m 9 q Z W N 0 Q W 1 v d W 5 0 L D E x f S Z x d W 9 0 O y w m c X V v d D t T Z W N 0 a W 9 u M S 9 G R U 1 B X 1 B 1 Y m x p Y 0 F z c 2 l z d G F u Y 2 V G d W 5 k Z W R Q c m 9 q Z W N 0 c 0 R l d G F p b H N f Q 1 N W L 0 N o Y W 5 n Z W Q g V H l w Z S 5 7 Z m V k Z X J h b F N o Y X J l T 2 J s a W d h d G V k L D E y f S Z x d W 9 0 O y w m c X V v d D t T Z W N 0 a W 9 u M S 9 G R U 1 B X 1 B 1 Y m x p Y 0 F z c 2 l z d G F u Y 2 V G d W 5 k Z W R Q c m 9 q Z W N 0 c 0 R l d G F p b H N f Q 1 N W L 0 N o Y W 5 n Z W Q g V H l w Z S 5 7 d G 9 0 Y W x P Y m x p Z 2 F 0 Z W Q s M T N 9 J n F 1 b 3 Q 7 L C Z x d W 9 0 O 1 N l Y 3 R p b 2 4 x L 0 Z F T U F f U H V i b G l j Q X N z a X N 0 Y W 5 j Z U Z 1 b m R l Z F B y b 2 p l Y 3 R z R G V 0 Y W l s c 1 9 D U 1 Y v Q 2 h h b m d l Z C B U e X B l L n t o Y X N o L D E 0 f S Z x d W 9 0 O y w m c X V v d D t T Z W N 0 a W 9 u M S 9 G R U 1 B X 1 B 1 Y m x p Y 0 F z c 2 l z d G F u Y 2 V G d W 5 k Z W R Q c m 9 q Z W N 0 c 0 R l d G F p b H N f Q 1 N W L 0 N o Y W 5 n Z W Q g V H l w Z S 5 7 b G F z d F J l Z n J l c 2 g s M T V 9 J n F 1 b 3 Q 7 X S w m c X V v d D t D b 2 x 1 b W 5 D b 3 V u d C Z x d W 9 0 O z o x N i w m c X V v d D t L Z X l D b 2 x 1 b W 5 O Y W 1 l c y Z x d W 9 0 O z p b X S w m c X V v d D t D b 2 x 1 b W 5 J Z G V u d G l 0 a W V z J n F 1 b 3 Q 7 O l s m c X V v d D t T Z W N 0 a W 9 u M S 9 G R U 1 B X 1 B 1 Y m x p Y 0 F z c 2 l z d G F u Y 2 V G d W 5 k Z W R Q c m 9 q Z W N 0 c 0 R l d G F p b H N f Q 1 N W L 0 N o Y W 5 n Z W Q g V H l w Z S 5 7 Z G l z Y X N 0 Z X J O d W 1 i Z X I s M H 0 m c X V v d D s s J n F 1 b 3 Q 7 U 2 V j d G l v b j E v R k V N Q V 9 Q d W J s a W N B c 3 N p c 3 R h b m N l R n V u Z G V k U H J v a m V j d H N E Z X R h a W x z X 0 N T V i 9 D a G F u Z 2 V k I F R 5 c G U u e 3 B 3 T n V t Y m V y L D F 9 J n F 1 b 3 Q 7 L C Z x d W 9 0 O 1 N l Y 3 R p b 2 4 x L 0 Z F T U F f U H V i b G l j Q X N z a X N 0 Y W 5 j Z U Z 1 b m R l Z F B y b 2 p l Y 3 R z R G V 0 Y W l s c 1 9 D U 1 Y v Q 2 h h b m d l Z C B U e X B l L n t h c H B s a W N h d G l v b l R p d G x l L D J 9 J n F 1 b 3 Q 7 L C Z x d W 9 0 O 1 N l Y 3 R p b 2 4 x L 0 Z F T U F f U H V i b G l j Q X N z a X N 0 Y W 5 j Z U Z 1 b m R l Z F B y b 2 p l Y 3 R z R G V 0 Y W l s c 1 9 D U 1 Y v Q 2 h h b m d l Z C B U e X B l L n t h c H B s a W N h b n R J Z C w z f S Z x d W 9 0 O y w m c X V v d D t T Z W N 0 a W 9 u M S 9 G R U 1 B X 1 B 1 Y m x p Y 0 F z c 2 l z d G F u Y 2 V G d W 5 k Z W R Q c m 9 q Z W N 0 c 0 R l d G F p b H N f Q 1 N W L 0 N o Y W 5 n Z W Q g V H l w Z S 5 7 Z G F t Y W d l Q 2 F 0 Z W d v c n l D b 2 R l L D R 9 J n F 1 b 3 Q 7 L C Z x d W 9 0 O 1 N l Y 3 R p b 2 4 x L 0 Z F T U F f U H V i b G l j Q X N z a X N 0 Y W 5 j Z U Z 1 b m R l Z F B y b 2 p l Y 3 R z R G V 0 Y W l s c 1 9 D U 1 Y v Q 2 h h b m d l Z C B U e X B l L n t w c m 9 q Z W N 0 U 2 l 6 Z S w 1 f S Z x d W 9 0 O y w m c X V v d D t T Z W N 0 a W 9 u M S 9 G R U 1 B X 1 B 1 Y m x p Y 0 F z c 2 l z d G F u Y 2 V G d W 5 k Z W R Q c m 9 q Z W N 0 c 0 R l d G F p b H N f Q 1 N W L 0 N o Y W 5 n Z W Q g V H l w Z S 5 7 Y 2 9 1 b n R 5 L D Z 9 J n F 1 b 3 Q 7 L C Z x d W 9 0 O 1 N l Y 3 R p b 2 4 x L 0 Z F T U F f U H V i b G l j Q X N z a X N 0 Y W 5 j Z U Z 1 b m R l Z F B y b 2 p l Y 3 R z R G V 0 Y W l s c 1 9 D U 1 Y v Q 2 h h b m d l Z C B U e X B l L n t j b 3 V u d H l D b 2 R l L D d 9 J n F 1 b 3 Q 7 L C Z x d W 9 0 O 1 N l Y 3 R p b 2 4 x L 0 Z F T U F f U H V i b G l j Q X N z a X N 0 Y W 5 j Z U Z 1 b m R l Z F B y b 2 p l Y 3 R z R G V 0 Y W l s c 1 9 D U 1 Y v Q 2 h h b m d l Z C B U e X B l L n t z d G F 0 Z S w 4 f S Z x d W 9 0 O y w m c X V v d D t T Z W N 0 a W 9 u M S 9 G R U 1 B X 1 B 1 Y m x p Y 0 F z c 2 l z d G F u Y 2 V G d W 5 k Z W R Q c m 9 q Z W N 0 c 0 R l d G F p b H N f Q 1 N W L 0 N o Y W 5 n Z W Q g V H l w Z S 5 7 c 3 R h d G V D b 2 R l L D l 9 J n F 1 b 3 Q 7 L C Z x d W 9 0 O 1 N l Y 3 R p b 2 4 x L 0 Z F T U F f U H V i b G l j Q X N z a X N 0 Y W 5 j Z U Z 1 b m R l Z F B y b 2 p l Y 3 R z R G V 0 Y W l s c 1 9 D U 1 Y v Q 2 h h b m d l Z C B U e X B l L n t z d G F 0 Z U 5 1 b W J l c k N v Z G U s M T B 9 J n F 1 b 3 Q 7 L C Z x d W 9 0 O 1 N l Y 3 R p b 2 4 x L 0 Z F T U F f U H V i b G l j Q X N z a X N 0 Y W 5 j Z U Z 1 b m R l Z F B y b 2 p l Y 3 R z R G V 0 Y W l s c 1 9 D U 1 Y v Q 2 h h b m d l Z C B U e X B l L n t w c m 9 q Z W N 0 Q W 1 v d W 5 0 L D E x f S Z x d W 9 0 O y w m c X V v d D t T Z W N 0 a W 9 u M S 9 G R U 1 B X 1 B 1 Y m x p Y 0 F z c 2 l z d G F u Y 2 V G d W 5 k Z W R Q c m 9 q Z W N 0 c 0 R l d G F p b H N f Q 1 N W L 0 N o Y W 5 n Z W Q g V H l w Z S 5 7 Z m V k Z X J h b F N o Y X J l T 2 J s a W d h d G V k L D E y f S Z x d W 9 0 O y w m c X V v d D t T Z W N 0 a W 9 u M S 9 G R U 1 B X 1 B 1 Y m x p Y 0 F z c 2 l z d G F u Y 2 V G d W 5 k Z W R Q c m 9 q Z W N 0 c 0 R l d G F p b H N f Q 1 N W L 0 N o Y W 5 n Z W Q g V H l w Z S 5 7 d G 9 0 Y W x P Y m x p Z 2 F 0 Z W Q s M T N 9 J n F 1 b 3 Q 7 L C Z x d W 9 0 O 1 N l Y 3 R p b 2 4 x L 0 Z F T U F f U H V i b G l j Q X N z a X N 0 Y W 5 j Z U Z 1 b m R l Z F B y b 2 p l Y 3 R z R G V 0 Y W l s c 1 9 D U 1 Y v Q 2 h h b m d l Z C B U e X B l L n t o Y X N o L D E 0 f S Z x d W 9 0 O y w m c X V v d D t T Z W N 0 a W 9 u M S 9 G R U 1 B X 1 B 1 Y m x p Y 0 F z c 2 l z d G F u Y 2 V G d W 5 k Z W R Q c m 9 q Z W N 0 c 0 R l d G F p b H N f Q 1 N W L 0 N o Y W 5 n Z W Q g V H l w Z S 5 7 b G F z d F J l Z n J l c 2 g s M T V 9 J n F 1 b 3 Q 7 X S w m c X V v d D t S Z W x h d G l v b n N o a X B J b m Z v J n F 1 b 3 Q 7 O l t d f S I g L z 4 8 R W 5 0 c n k g V H l w Z T 0 i U H V i b G l z a G V k U G F j a 2 F n Z U l E I i B W Y W x 1 Z T 0 i c 2 Z k O T Q x Z G E x L W I x Y T Y t N D h k M C 0 5 Y W J j L W M z N D N j Z W M w M z M x N i I g L z 4 8 R W 5 0 c n k g V H l w Z T 0 i U H V i b G l z a G V k U G F j a 2 F n Z U x h c 3 R N b 2 R p Z m l l Z E F 0 I i B W Y W x 1 Z T 0 i Z D I w M T U t M D M t M D V U M j E 6 M T k 6 M D M u O D Y z M D A w M F o i I C 8 + P E V u d H J 5 I F R 5 c G U 9 I k Z p b G x F c n J v c k N v Z G U i I F Z h b H V l P S J z V W 5 r b m 9 3 b i I g L z 4 8 R W 5 0 c n k g V H l w Z T 0 i R m l s b E x h c 3 R V c G R h d G V k I i B W Y W x 1 Z T 0 i Z D I w M T U t M D M t M D Z U M j A 6 N T I 6 M T k u M T Y 1 M D k w N F o i I C 8 + P E V u d H J 5 I F R 5 c G U 9 I l F 1 Z X J 5 S U Q i I F Z h b H V l P S J z M G U 3 O T Y y Z m I t Z m R m Z i 0 0 M G E 4 L T l i M T Y t O D c w N z N k Z T c y Y T Q 2 I i A v P j w v U 3 R h Y m x l R W 5 0 c m l l c z 4 8 L 0 l 0 Z W 0 + P E l 0 Z W 0 + P E l 0 Z W 1 M b 2 N h d G l v b j 4 8 S X R l b V R 5 c G U + R m 9 y b X V s Y T w v S X R l b V R 5 c G U + P E l 0 Z W 1 Q Y X R o P l N l Y 3 R p b 2 4 x L 0 Z F T U F f U H V i b G l j Q X N z a X N 0 Y W 5 j Z U Z 1 b m R l Z F B y b 2 p l Y 3 R z R G V 0 Y W l s c 1 9 D U 1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V N Q V 9 Q d W J s a W N B c 3 N p c 3 R h b m N l R n V u Z G V k U H J v a m V j d H N E Z X R h a W x z X 0 N T V i 9 G a X J z d C U y M F J v d y U y M G F z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V N Q V 9 Q d W J s a W N B c 3 N p c 3 R h b m N l R n V u Z G V k U H J v a m V j d H N E Z X R h a W x z X 0 N T V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T U F f U H V i b G l j Q X N z a X N 0 Y W 5 j Z U Z 1 b m R l Z F B y b 2 p l Y 3 R z U 3 V t b W F y a W V z X 0 N T Q 1 Y 8 L 0 l 0 Z W 1 Q Y X R o P j w v S X R l b U x v Y 2 F 0 a W 9 u P j x T d G F i b G V F b n R y a W V z P j x F b n R y e S B U e X B l P S J O Y W 1 l V X B k Y X R l Z E F m d G V y R m l s b C I g V m F s d W U 9 I m w w I i A v P j x F b n R y e S B U e X B l P S J J c 0 Z 1 b m N 0 a W 9 u U X V l c n k i I F Z h b H V l P S J s M C I g L z 4 8 R W 5 0 c n k g V H l w Z T 0 i R m l s b E V u Y W J s Z W Q i I F Z h b H V l P S J s M C I g L z 4 8 R W 5 0 c n k g V H l w Z T 0 i R m l s b F R v R G F 0 Y U 1 v Z G V s R W 5 h Y m x l Z C I g V m F s d W U 9 I m w x I i A v P j x F b n R y e S B U e X B l P S J J c 1 B y a X Z h d G U i I F Z h b H V l P S J s M C I g L z 4 8 R W 5 0 c n k g V H l w Z T 0 i R m l s b F N 0 Y X R 1 c y I g V m F s d W U 9 I n N D b 2 1 w b G V 0 Z S I g L z 4 8 R W 5 0 c n k g V H l w Z T 0 i R m l s b E N v d W 5 0 I i B W Y W x 1 Z T 0 i b D E 0 N D M 0 M S I g L z 4 8 R W 5 0 c n k g V H l w Z T 0 i R m l s b E V y c m 9 y Q 2 9 1 b n Q i I F Z h b H V l P S J s M C I g L z 4 8 R W 5 0 c n k g V H l w Z T 0 i R m l s b E N v b H V t b l R 5 c G V z I i B W Y W x 1 Z T 0 i c 2 c 0 Z U d o b 2 F H Z z R P R m h v Y z 0 i I C 8 + P E V u d H J 5 I F R 5 c G U 9 I k Z p b G x D b 2 x 1 b W 5 O Y W 1 l c y I g V m F s d W U 9 I n N b J n F 1 b 3 Q 7 Z G l z Y X N 0 Z X J O d W 1 i Z X I m c X V v d D s s J n F 1 b 3 Q 7 Z G V j b G F y Y X R p b 2 5 E Y X R l J n F 1 b 3 Q 7 L C Z x d W 9 0 O 2 l u Y 2 l k Z W 5 0 V H l w Z S Z x d W 9 0 O y w m c X V v d D t z d G F 0 Z S Z x d W 9 0 O y w m c X V v d D t j b 3 V u d H k m c X V v d D s s J n F 1 b 3 Q 7 Y X B w b G l j Y W 5 0 T m F t Z S Z x d W 9 0 O y w m c X V v d D t l Z H V j Y X R p b 2 5 B c H B s a W N h b n Q m c X V v d D s s J n F 1 b 3 Q 7 b n V t Y m V y T 2 Z Q c m 9 q Z W N 0 c y Z x d W 9 0 O y w m c X V v d D t m Z W R l c m F s T 2 J s a W d h d G V k Q W 1 v d W 5 0 J n F 1 b 3 Q 7 L C Z x d W 9 0 O 2 h h c 2 g m c X V v d D s s J n F 1 b 3 Q 7 b G F z d F J l Z n J l c 2 g m c X V v d D t d I i A v P j x F b n R y e S B U e X B l P S J G a W x s R X J y b 3 J D b 2 R l I i B W Y W x 1 Z T 0 i c 1 V u a 2 5 v d 2 4 i I C 8 + P E V u d H J 5 I F R 5 c G U 9 I k Z p b G x M Y X N 0 V X B k Y X R l Z C I g V m F s d W U 9 I m Q y M D E 1 L T A z L T A 2 V D I w O j U y O j I 0 L j g 1 N D I 4 M j l a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R U 1 B X 1 B 1 Y m x p Y 0 F z c 2 l z d G F u Y 2 V G d W 5 k Z W R Q c m 9 q Z W N 0 c 1 N 1 b W 1 h c m l l c 1 9 D U 0 N W L 0 N o Y W 5 n Z W Q g V H l w Z S 5 7 Z G l z Y X N 0 Z X J O d W 1 i Z X I s M H 0 m c X V v d D s s J n F 1 b 3 Q 7 U 2 V j d G l v b j E v R k V N Q V 9 Q d W J s a W N B c 3 N p c 3 R h b m N l R n V u Z G V k U H J v a m V j d H N T d W 1 t Y X J p Z X N f Q 1 N D V i 9 D a G F u Z 2 V k I F R 5 c G U u e 2 R l Y 2 x h c m F 0 a W 9 u R G F 0 Z S w x f S Z x d W 9 0 O y w m c X V v d D t T Z W N 0 a W 9 u M S 9 G R U 1 B X 1 B 1 Y m x p Y 0 F z c 2 l z d G F u Y 2 V G d W 5 k Z W R Q c m 9 q Z W N 0 c 1 N 1 b W 1 h c m l l c 1 9 D U 0 N W L 0 N o Y W 5 n Z W Q g V H l w Z S 5 7 a W 5 j a W R l b n R U e X B l L D J 9 J n F 1 b 3 Q 7 L C Z x d W 9 0 O 1 N l Y 3 R p b 2 4 x L 0 Z F T U F f U H V i b G l j Q X N z a X N 0 Y W 5 j Z U Z 1 b m R l Z F B y b 2 p l Y 3 R z U 3 V t b W F y a W V z X 0 N T Q 1 Y v Q 2 h h b m d l Z C B U e X B l L n t z d G F 0 Z S w z f S Z x d W 9 0 O y w m c X V v d D t T Z W N 0 a W 9 u M S 9 G R U 1 B X 1 B 1 Y m x p Y 0 F z c 2 l z d G F u Y 2 V G d W 5 k Z W R Q c m 9 q Z W N 0 c 1 N 1 b W 1 h c m l l c 1 9 D U 0 N W L 0 N o Y W 5 n Z W Q g V H l w Z S 5 7 Y 2 9 1 b n R 5 L D R 9 J n F 1 b 3 Q 7 L C Z x d W 9 0 O 1 N l Y 3 R p b 2 4 x L 0 Z F T U F f U H V i b G l j Q X N z a X N 0 Y W 5 j Z U Z 1 b m R l Z F B y b 2 p l Y 3 R z U 3 V t b W F y a W V z X 0 N T Q 1 Y v Q 2 h h b m d l Z C B U e X B l L n t h c H B s a W N h b n R O Y W 1 l L D V 9 J n F 1 b 3 Q 7 L C Z x d W 9 0 O 1 N l Y 3 R p b 2 4 x L 0 Z F T U F f U H V i b G l j Q X N z a X N 0 Y W 5 j Z U Z 1 b m R l Z F B y b 2 p l Y 3 R z U 3 V t b W F y a W V z X 0 N T Q 1 Y v Q 2 h h b m d l Z C B U e X B l L n t l Z H V j Y X R p b 2 5 B c H B s a W N h b n Q s N n 0 m c X V v d D s s J n F 1 b 3 Q 7 U 2 V j d G l v b j E v R k V N Q V 9 Q d W J s a W N B c 3 N p c 3 R h b m N l R n V u Z G V k U H J v a m V j d H N T d W 1 t Y X J p Z X N f Q 1 N D V i 9 D a G F u Z 2 V k I F R 5 c G U u e 2 5 1 b W J l c k 9 m U H J v a m V j d H M s N 3 0 m c X V v d D s s J n F 1 b 3 Q 7 U 2 V j d G l v b j E v R k V N Q V 9 Q d W J s a W N B c 3 N p c 3 R h b m N l R n V u Z G V k U H J v a m V j d H N T d W 1 t Y X J p Z X N f Q 1 N D V i 9 D a G F u Z 2 V k I F R 5 c G U u e 2 Z l Z G V y Y W x P Y m x p Z 2 F 0 Z W R B b W 9 1 b n Q s O H 0 m c X V v d D s s J n F 1 b 3 Q 7 U 2 V j d G l v b j E v R k V N Q V 9 Q d W J s a W N B c 3 N p c 3 R h b m N l R n V u Z G V k U H J v a m V j d H N T d W 1 t Y X J p Z X N f Q 1 N D V i 9 D a G F u Z 2 V k I F R 5 c G U u e 2 h h c 2 g s O X 0 m c X V v d D s s J n F 1 b 3 Q 7 U 2 V j d G l v b j E v R k V N Q V 9 Q d W J s a W N B c 3 N p c 3 R h b m N l R n V u Z G V k U H J v a m V j d H N T d W 1 t Y X J p Z X N f Q 1 N D V i 9 D a G F u Z 2 V k I F R 5 c G U u e 2 x h c 3 R S Z W Z y Z X N o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R k V N Q V 9 Q d W J s a W N B c 3 N p c 3 R h b m N l R n V u Z G V k U H J v a m V j d H N T d W 1 t Y X J p Z X N f Q 1 N D V i 9 D a G F u Z 2 V k I F R 5 c G U u e 2 R p c 2 F z d G V y T n V t Y m V y L D B 9 J n F 1 b 3 Q 7 L C Z x d W 9 0 O 1 N l Y 3 R p b 2 4 x L 0 Z F T U F f U H V i b G l j Q X N z a X N 0 Y W 5 j Z U Z 1 b m R l Z F B y b 2 p l Y 3 R z U 3 V t b W F y a W V z X 0 N T Q 1 Y v Q 2 h h b m d l Z C B U e X B l L n t k Z W N s Y X J h d G l v b k R h d G U s M X 0 m c X V v d D s s J n F 1 b 3 Q 7 U 2 V j d G l v b j E v R k V N Q V 9 Q d W J s a W N B c 3 N p c 3 R h b m N l R n V u Z G V k U H J v a m V j d H N T d W 1 t Y X J p Z X N f Q 1 N D V i 9 D a G F u Z 2 V k I F R 5 c G U u e 2 l u Y 2 l k Z W 5 0 V H l w Z S w y f S Z x d W 9 0 O y w m c X V v d D t T Z W N 0 a W 9 u M S 9 G R U 1 B X 1 B 1 Y m x p Y 0 F z c 2 l z d G F u Y 2 V G d W 5 k Z W R Q c m 9 q Z W N 0 c 1 N 1 b W 1 h c m l l c 1 9 D U 0 N W L 0 N o Y W 5 n Z W Q g V H l w Z S 5 7 c 3 R h d G U s M 3 0 m c X V v d D s s J n F 1 b 3 Q 7 U 2 V j d G l v b j E v R k V N Q V 9 Q d W J s a W N B c 3 N p c 3 R h b m N l R n V u Z G V k U H J v a m V j d H N T d W 1 t Y X J p Z X N f Q 1 N D V i 9 D a G F u Z 2 V k I F R 5 c G U u e 2 N v d W 5 0 e S w 0 f S Z x d W 9 0 O y w m c X V v d D t T Z W N 0 a W 9 u M S 9 G R U 1 B X 1 B 1 Y m x p Y 0 F z c 2 l z d G F u Y 2 V G d W 5 k Z W R Q c m 9 q Z W N 0 c 1 N 1 b W 1 h c m l l c 1 9 D U 0 N W L 0 N o Y W 5 n Z W Q g V H l w Z S 5 7 Y X B w b G l j Y W 5 0 T m F t Z S w 1 f S Z x d W 9 0 O y w m c X V v d D t T Z W N 0 a W 9 u M S 9 G R U 1 B X 1 B 1 Y m x p Y 0 F z c 2 l z d G F u Y 2 V G d W 5 k Z W R Q c m 9 q Z W N 0 c 1 N 1 b W 1 h c m l l c 1 9 D U 0 N W L 0 N o Y W 5 n Z W Q g V H l w Z S 5 7 Z W R 1 Y 2 F 0 a W 9 u Q X B w b G l j Y W 5 0 L D Z 9 J n F 1 b 3 Q 7 L C Z x d W 9 0 O 1 N l Y 3 R p b 2 4 x L 0 Z F T U F f U H V i b G l j Q X N z a X N 0 Y W 5 j Z U Z 1 b m R l Z F B y b 2 p l Y 3 R z U 3 V t b W F y a W V z X 0 N T Q 1 Y v Q 2 h h b m d l Z C B U e X B l L n t u d W 1 i Z X J P Z l B y b 2 p l Y 3 R z L D d 9 J n F 1 b 3 Q 7 L C Z x d W 9 0 O 1 N l Y 3 R p b 2 4 x L 0 Z F T U F f U H V i b G l j Q X N z a X N 0 Y W 5 j Z U Z 1 b m R l Z F B y b 2 p l Y 3 R z U 3 V t b W F y a W V z X 0 N T Q 1 Y v Q 2 h h b m d l Z C B U e X B l L n t m Z W R l c m F s T 2 J s a W d h d G V k Q W 1 v d W 5 0 L D h 9 J n F 1 b 3 Q 7 L C Z x d W 9 0 O 1 N l Y 3 R p b 2 4 x L 0 Z F T U F f U H V i b G l j Q X N z a X N 0 Y W 5 j Z U Z 1 b m R l Z F B y b 2 p l Y 3 R z U 3 V t b W F y a W V z X 0 N T Q 1 Y v Q 2 h h b m d l Z C B U e X B l L n t o Y X N o L D l 9 J n F 1 b 3 Q 7 L C Z x d W 9 0 O 1 N l Y 3 R p b 2 4 x L 0 Z F T U F f U H V i b G l j Q X N z a X N 0 Y W 5 j Z U Z 1 b m R l Z F B y b 2 p l Y 3 R z U 3 V t b W F y a W V z X 0 N T Q 1 Y v Q 2 h h b m d l Z C B U e X B l L n t s Y X N 0 U m V m c m V z a C w x M H 0 m c X V v d D t d L C Z x d W 9 0 O 1 J l b G F 0 a W 9 u c 2 h p c E l u Z m 8 m c X V v d D s 6 W 1 1 9 I i A v P j x F b n R y e S B U e X B l P S J R d W V y e U l E I i B W Y W x 1 Z T 0 i c 2 N k Z D M 4 Z D M x L T Q 0 N j E t N D Q 1 Z i 1 h O T Y 0 L T l h M D h k N z Q 0 Z W E 1 M i I g L z 4 8 L 1 N 0 Y W J s Z U V u d H J p Z X M + P C 9 J d G V t P j x J d G V t P j x J d G V t T G 9 j Y X R p b 2 4 + P E l 0 Z W 1 U e X B l P k Z v c m 1 1 b G E 8 L 0 l 0 Z W 1 U e X B l P j x J d G V t U G F 0 a D 5 T Z W N 0 a W 9 u M S 9 G R U 1 B X 1 B 1 Y m x p Y 0 F z c 2 l z d G F u Y 2 V G d W 5 k Z W R Q c m 9 q Z W N 0 c 1 N 1 b W 1 h c m l l c 1 9 D U 0 N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T U F f U H V i b G l j Q X N z a X N 0 Y W 5 j Z U Z 1 b m R l Z F B y b 2 p l Y 3 R z U 3 V t b W F y a W V z X 0 N T Q 1 Y v R m l y c 3 Q l M j B S b 3 c l M j B h c y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T U F f U H V i b G l j Q X N z a X N 0 Y W 5 j Z U Z 1 b m R l Z F B y b 2 p l Y 3 R z U 3 V t b W F y a W V z X 0 N T Q 1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R U 1 B X 1 B 1 Y m x p Y 0 F z c 2 l z d G F u Y 2 V B c H B s a W N h b n R z X 0 N T V j w v S X R l b V B h d G g + P C 9 J d G V t T G 9 j Y X R p b 2 4 + P F N 0 Y W J s Z U V u d H J p Z X M + P E V u d H J 5 I F R 5 c G U 9 I k 5 h b W V V c G R h d G V k Q W Z 0 Z X J G a W x s I i B W Y W x 1 Z T 0 i b D A i I C 8 + P E V u d H J 5 I F R 5 c G U 9 I k l z R n V u Y 3 R p b 2 5 R d W V y e S I g V m F s d W U 9 I m w w I i A v P j x F b n R y e S B U e X B l P S J G a W x s R W 5 h Y m x l Z C I g V m F s d W U 9 I m w w I i A v P j x F b n R y e S B U e X B l P S J G a W x s V G 9 E Y X R h T W 9 k Z W x F b m F i b G V k I i B W Y W x 1 Z T 0 i b D E i I C 8 + P E V u d H J 5 I F R 5 c G U 9 I k l z U H J p d m F 0 Z S I g V m F s d W U 9 I m w w I i A v P j x F b n R y e S B U e X B l P S J G a W x s Q 2 9 1 b n Q i I F Z h b H V l P S J s N j I 1 M z g i I C 8 + P E V u d H J 5 I F R 5 c G U 9 I k Z p b G x F c n J v c k N v d W 5 0 I i B W Y W x 1 Z T 0 i b D A i I C 8 + P E V u d H J 5 I F R 5 c G U 9 I k Z p b G x D b 2 x 1 b W 5 U e X B l c y I g V m F s d W U 9 I n N o b 2 F H a G 9 h R 2 h v Y U g i I C 8 + P E V u d H J 5 I F R 5 c G U 9 I k Z p b G x D b 2 x 1 b W 5 O Y W 1 l c y I g V m F s d W U 9 I n N b J n F 1 b 3 Q 7 Y X B w b G l j Y W 5 0 S W Q m c X V v d D s s J n F 1 b 3 Q 7 c 3 R h d G U m c X V v d D s s J n F 1 b 3 Q 7 Y X B w b G l j Y W 5 0 T m F t Z S Z x d W 9 0 O y w m c X V v d D t h Z G R y Z X N z T G l u Z T E m c X V v d D s s J n F 1 b 3 Q 7 Y W R k c m V z c 0 x p b m U y J n F 1 b 3 Q 7 L C Z x d W 9 0 O 2 N p d H k m c X V v d D s s J n F 1 b 3 Q 7 e m l w Q 2 9 k Z S Z x d W 9 0 O y w m c X V v d D t o Y X N o J n F 1 b 3 Q 7 L C Z x d W 9 0 O 2 x h c 3 R S Z W Z y Z X N o J n F 1 b 3 Q 7 X S I g L z 4 8 R W 5 0 c n k g V H l w Z T 0 i R m l s b E V y c m 9 y Q 2 9 k Z S I g V m F s d W U 9 I n N V b m t u b 3 d u I i A v P j x F b n R y e S B U e X B l P S J G a W x s T G F z d F V w Z G F 0 Z W Q i I F Z h b H V l P S J k M j A x N S 0 w M y 0 w N l Q y M z o x O T o 0 N i 4 w O D c x M D c 5 W i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s m c X V v d D t h c H B s a W N h b n R J Z C Z x d W 9 0 O 1 0 s J n F 1 b 3 Q 7 c X V l c n l S Z W x h d G l v b n N o a X B z J n F 1 b 3 Q 7 O l t d L C Z x d W 9 0 O 2 N v b H V t b k l k Z W 5 0 a X R p Z X M m c X V v d D s 6 W y Z x d W 9 0 O 1 N l Y 3 R p b 2 4 x L 0 Z F T U F f U H V i b G l j Q X N z a X N 0 Y W 5 j Z U F w c G x p Y 2 F u d H N f Q 1 N W L 0 N o Y W 5 n Z W Q g V H l w Z S 5 7 Y X B w b G l j Y W 5 0 S W Q s M X 0 m c X V v d D s s J n F 1 b 3 Q 7 U 2 V j d G l v b j E v R k V N Q V 9 Q d W J s a W N B c 3 N p c 3 R h b m N l Q X B w b G l j Y W 5 0 c 1 9 D U 1 Y v Q 2 h h b m d l Z C B U e X B l L n t z d G F 0 Z S w y f S Z x d W 9 0 O y w m c X V v d D t T Z W N 0 a W 9 u M S 9 G R U 1 B X 1 B 1 Y m x p Y 0 F z c 2 l z d G F u Y 2 V B c H B s a W N h b n R z X 0 N T V i 9 D a G F u Z 2 V k I F R 5 c G U u e 2 F w c G x p Y 2 F u d E 5 h b W U s M 3 0 m c X V v d D s s J n F 1 b 3 Q 7 U 2 V j d G l v b j E v R k V N Q V 9 Q d W J s a W N B c 3 N p c 3 R h b m N l Q X B w b G l j Y W 5 0 c 1 9 D U 1 Y v Q 2 h h b m d l Z C B U e X B l L n t h Z G R y Z X N z T G l u Z T E s N H 0 m c X V v d D s s J n F 1 b 3 Q 7 U 2 V j d G l v b j E v R k V N Q V 9 Q d W J s a W N B c 3 N p c 3 R h b m N l Q X B w b G l j Y W 5 0 c 1 9 D U 1 Y v Q 2 h h b m d l Z C B U e X B l L n t h Z G R y Z X N z T G l u Z T I s N X 0 m c X V v d D s s J n F 1 b 3 Q 7 U 2 V j d G l v b j E v R k V N Q V 9 Q d W J s a W N B c 3 N p c 3 R h b m N l Q X B w b G l j Y W 5 0 c 1 9 D U 1 Y v Q 2 h h b m d l Z C B U e X B l L n t j a X R 5 L D Z 9 J n F 1 b 3 Q 7 L C Z x d W 9 0 O 1 N l Y 3 R p b 2 4 x L 0 Z F T U F f U H V i b G l j Q X N z a X N 0 Y W 5 j Z U F w c G x p Y 2 F u d H N f Q 1 N W L 0 N o Y W 5 n Z W Q g V H l w Z S 5 7 e m l w Q 2 9 k Z S w 3 f S Z x d W 9 0 O y w m c X V v d D t T Z W N 0 a W 9 u M S 9 G R U 1 B X 1 B 1 Y m x p Y 0 F z c 2 l z d G F u Y 2 V B c H B s a W N h b n R z X 0 N T V i 9 D a G F u Z 2 V k I F R 5 c G U u e 2 h h c 2 g s O H 0 m c X V v d D s s J n F 1 b 3 Q 7 U 2 V j d G l v b j E v R k V N Q V 9 Q d W J s a W N B c 3 N p c 3 R h b m N l Q X B w b G l j Y W 5 0 c 1 9 D U 1 Y v Q 2 h h b m d l Z C B U e X B l L n t s Y X N 0 U m V m c m V z a C w 5 f S Z x d W 9 0 O 1 0 s J n F 1 b 3 Q 7 Q 2 9 s d W 1 u Q 2 9 1 b n Q m c X V v d D s 6 O S w m c X V v d D t L Z X l D b 2 x 1 b W 5 O Y W 1 l c y Z x d W 9 0 O z p b J n F 1 b 3 Q 7 Y X B w b G l j Y W 5 0 S W Q m c X V v d D t d L C Z x d W 9 0 O 0 N v b H V t b k l k Z W 5 0 a X R p Z X M m c X V v d D s 6 W y Z x d W 9 0 O 1 N l Y 3 R p b 2 4 x L 0 Z F T U F f U H V i b G l j Q X N z a X N 0 Y W 5 j Z U F w c G x p Y 2 F u d H N f Q 1 N W L 0 N o Y W 5 n Z W Q g V H l w Z S 5 7 Y X B w b G l j Y W 5 0 S W Q s M X 0 m c X V v d D s s J n F 1 b 3 Q 7 U 2 V j d G l v b j E v R k V N Q V 9 Q d W J s a W N B c 3 N p c 3 R h b m N l Q X B w b G l j Y W 5 0 c 1 9 D U 1 Y v Q 2 h h b m d l Z C B U e X B l L n t z d G F 0 Z S w y f S Z x d W 9 0 O y w m c X V v d D t T Z W N 0 a W 9 u M S 9 G R U 1 B X 1 B 1 Y m x p Y 0 F z c 2 l z d G F u Y 2 V B c H B s a W N h b n R z X 0 N T V i 9 D a G F u Z 2 V k I F R 5 c G U u e 2 F w c G x p Y 2 F u d E 5 h b W U s M 3 0 m c X V v d D s s J n F 1 b 3 Q 7 U 2 V j d G l v b j E v R k V N Q V 9 Q d W J s a W N B c 3 N p c 3 R h b m N l Q X B w b G l j Y W 5 0 c 1 9 D U 1 Y v Q 2 h h b m d l Z C B U e X B l L n t h Z G R y Z X N z T G l u Z T E s N H 0 m c X V v d D s s J n F 1 b 3 Q 7 U 2 V j d G l v b j E v R k V N Q V 9 Q d W J s a W N B c 3 N p c 3 R h b m N l Q X B w b G l j Y W 5 0 c 1 9 D U 1 Y v Q 2 h h b m d l Z C B U e X B l L n t h Z G R y Z X N z T G l u Z T I s N X 0 m c X V v d D s s J n F 1 b 3 Q 7 U 2 V j d G l v b j E v R k V N Q V 9 Q d W J s a W N B c 3 N p c 3 R h b m N l Q X B w b G l j Y W 5 0 c 1 9 D U 1 Y v Q 2 h h b m d l Z C B U e X B l L n t j a X R 5 L D Z 9 J n F 1 b 3 Q 7 L C Z x d W 9 0 O 1 N l Y 3 R p b 2 4 x L 0 Z F T U F f U H V i b G l j Q X N z a X N 0 Y W 5 j Z U F w c G x p Y 2 F u d H N f Q 1 N W L 0 N o Y W 5 n Z W Q g V H l w Z S 5 7 e m l w Q 2 9 k Z S w 3 f S Z x d W 9 0 O y w m c X V v d D t T Z W N 0 a W 9 u M S 9 G R U 1 B X 1 B 1 Y m x p Y 0 F z c 2 l z d G F u Y 2 V B c H B s a W N h b n R z X 0 N T V i 9 D a G F u Z 2 V k I F R 5 c G U u e 2 h h c 2 g s O H 0 m c X V v d D s s J n F 1 b 3 Q 7 U 2 V j d G l v b j E v R k V N Q V 9 Q d W J s a W N B c 3 N p c 3 R h b m N l Q X B w b G l j Y W 5 0 c 1 9 D U 1 Y v Q 2 h h b m d l Z C B U e X B l L n t s Y X N 0 U m V m c m V z a C w 5 f S Z x d W 9 0 O 1 0 s J n F 1 b 3 Q 7 U m V s Y X R p b 2 5 z a G l w S W 5 m b y Z x d W 9 0 O z p b X X 0 i I C 8 + P E V u d H J 5 I F R 5 c G U 9 I l F 1 Z X J 5 S U Q i I F Z h b H V l P S J z Y 2 Z j N T g 2 Y z I t O D R h M S 0 0 Z D F j L T g 4 N 2 M t Z T A y N D U w Y 2 N j N T R l I i A v P j x F b n R y e S B U e X B l P S J G a W x s U 3 R h d H V z I i B W Y W x 1 Z T 0 i c 0 N v b X B s Z X R l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0 Z F T U F f U H V i b G l j Q X N z a X N 0 Y W 5 j Z U F w c G x p Y 2 F u d H N f Q 1 N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T U F f U H V i b G l j Q X N z a X N 0 Y W 5 j Z U F w c G x p Y 2 F u d H N f Q 1 N W L 0 Z p c n N 0 J T I w U m 9 3 J T I w Y X M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R U 1 B X 1 B 1 Y m x p Y 0 F z c 2 l z d G F u Y 2 V B c H B s a W N h b n R z X 0 N T V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T U F f S G F 6 Y X J k T W l 0 a W d h d G l v b k d y Y W 5 0 U H J v Z 3 J h b V B y b 3 B l c n R 5 Q W N x d W l z a X R p b 2 5 z X 0 N T V j w v S X R l b V B h d G g + P C 9 J d G V t T G 9 j Y X R p b 2 4 + P F N 0 Y W J s Z U V u d H J p Z X M + P E V u d H J 5 I F R 5 c G U 9 I k 5 h b W V V c G R h d G V k Q W Z 0 Z X J G a W x s I i B W Y W x 1 Z T 0 i b D A i I C 8 + P E V u d H J 5 I F R 5 c G U 9 I k l z R n V u Y 3 R p b 2 5 R d W V y e S I g V m F s d W U 9 I m w w I i A v P j x F b n R y e S B U e X B l P S J G a W x s R W 5 h Y m x l Z C I g V m F s d W U 9 I m w w I i A v P j x F b n R y e S B U e X B l P S J G a W x s V G 9 E Y X R h T W 9 k Z W x F b m F i b G V k I i B W Y W x 1 Z T 0 i b D E i I C 8 + P E V u d H J 5 I F R 5 c G U 9 I k l z U H J p d m F 0 Z S I g V m F s d W U 9 I m w w I i A v P j x F b n R y e S B U e X B l P S J G a W x s T G F z d F V w Z G F 0 Z W Q i I F Z h b H V l P S J k M j A x N S 0 w M y 0 w N l Q y M D o 1 M j o z M C 4 0 M T M y M j I 3 W i I g L z 4 8 R W 5 0 c n k g V H l w Z T 0 i R m l s b E V y c m 9 y Q 2 9 k Z S I g V m F s d W U 9 I n N V b m t u b 3 d u I i A v P j x F b n R y e S B U e X B l P S J G a W x s Q 2 9 s d W 1 u T m F t Z X M i I F Z h b H V l P S J z W y Z x d W 9 0 O 3 N 0 Y X R l J n F 1 b 3 Q 7 L C Z x d W 9 0 O 2 N p d H k m c X V v d D s s J n F 1 b 3 Q 7 Y 2 9 1 b n R 5 J n F 1 b 3 Q 7 L C Z x d W 9 0 O 3 p p c E N v Z G U m c X V v d D s s J n F 1 b 3 Q 7 Z G l z Y X N 0 Z X J O d W 1 i Z X I m c X V v d D s s J n F 1 b 3 Q 7 c H J v a m V j d F R p d G x l J n F 1 b 3 Q 7 L C Z x d W 9 0 O 3 B y b 2 p l Y 3 R O d W 1 i Z X I m c X V v d D s s J n F 1 b 3 Q 7 Z G F t Y W d l Q 2 F 0 Z W d v c n k m c X V v d D s s J n F 1 b 3 Q 7 Z G F 0 Z U l u a X R p Y W x s e U F w c H J v d m V k J n F 1 b 3 Q 7 L C Z x d W 9 0 O 2 R h d G V D b G 9 z Z W Q m c X V v d D s s J n F 1 b 3 Q 7 d H l w Z U 9 m U m V z a W R l b m N 5 J n F 1 b 3 Q 7 L C Z x d W 9 0 O 3 N 0 c n V j d H V y Z V R 5 c G U m c X V v d D s s J n F 1 b 3 Q 7 Y W N 0 d W F s Q W 1 v d W 5 0 U G F p Z C Z x d W 9 0 O 1 0 i I C 8 + P E V u d H J 5 I F R 5 c G U 9 I k Z p b G x D b 2 x 1 b W 5 U e X B l c y I g V m F s d W U 9 I n N o b 2 F H Z z R P R 2 c 0 Y U d o N G F H Z 3 c 9 P S I g L z 4 8 R W 5 0 c n k g V H l w Z T 0 i R m l s b E V y c m 9 y Q 2 9 1 b n Q i I F Z h b H V l P S J s M C I g L z 4 8 R W 5 0 c n k g V H l w Z T 0 i R m l s b E N v d W 5 0 I i B W Y W x 1 Z T 0 i b D c 2 M j Y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F T U F f S G F 6 Y X J k T W l 0 a W d h d G l v b k d y Y W 5 0 U H J v Z 3 J h b V B y b 3 B l c n R 5 Q W N x d W l z a X R p b 2 5 z X 0 N T V i 9 D a G F u Z 2 V k I F R 5 c G U u e 3 N 0 Y X R l L D B 9 J n F 1 b 3 Q 7 L C Z x d W 9 0 O 1 N l Y 3 R p b 2 4 x L 0 Z F T U F f S G F 6 Y X J k T W l 0 a W d h d G l v b k d y Y W 5 0 U H J v Z 3 J h b V B y b 3 B l c n R 5 Q W N x d W l z a X R p b 2 5 z X 0 N T V i 9 D a G F u Z 2 V k I F R 5 c G U u e 2 N p d H k s M X 0 m c X V v d D s s J n F 1 b 3 Q 7 U 2 V j d G l v b j E v R k V N Q V 9 I Y X p h c m R N a X R p Z 2 F 0 a W 9 u R 3 J h b n R Q c m 9 n c m F t U H J v c G V y d H l B Y 3 F 1 a X N p d G l v b n N f Q 1 N W L 0 N o Y W 5 n Z W Q g V H l w Z S 5 7 Y 2 9 1 b n R 5 L D J 9 J n F 1 b 3 Q 7 L C Z x d W 9 0 O 1 N l Y 3 R p b 2 4 x L 0 Z F T U F f S G F 6 Y X J k T W l 0 a W d h d G l v b k d y Y W 5 0 U H J v Z 3 J h b V B y b 3 B l c n R 5 Q W N x d W l z a X R p b 2 5 z X 0 N T V i 9 D a G F u Z 2 V k I F R 5 c G U u e 3 p p c E N v Z G U s M 3 0 m c X V v d D s s J n F 1 b 3 Q 7 U 2 V j d G l v b j E v R k V N Q V 9 I Y X p h c m R N a X R p Z 2 F 0 a W 9 u R 3 J h b n R Q c m 9 n c m F t U H J v c G V y d H l B Y 3 F 1 a X N p d G l v b n N f Q 1 N W L 0 N o Y W 5 n Z W Q g V H l w Z S 5 7 Z G l z Y X N 0 Z X J O d W 1 i Z X I s N H 0 m c X V v d D s s J n F 1 b 3 Q 7 U 2 V j d G l v b j E v R k V N Q V 9 I Y X p h c m R N a X R p Z 2 F 0 a W 9 u R 3 J h b n R Q c m 9 n c m F t U H J v c G V y d H l B Y 3 F 1 a X N p d G l v b n N f Q 1 N W L 0 N o Y W 5 n Z W Q g V H l w Z S 5 7 c H J v a m V j d F R p d G x l L D V 9 J n F 1 b 3 Q 7 L C Z x d W 9 0 O 1 N l Y 3 R p b 2 4 x L 0 Z F T U F f S G F 6 Y X J k T W l 0 a W d h d G l v b k d y Y W 5 0 U H J v Z 3 J h b V B y b 3 B l c n R 5 Q W N x d W l z a X R p b 2 5 z X 0 N T V i 9 D a G F u Z 2 V k I F R 5 c G U u e 3 B y b 2 p l Y 3 R O d W 1 i Z X I s N n 0 m c X V v d D s s J n F 1 b 3 Q 7 U 2 V j d G l v b j E v R k V N Q V 9 I Y X p h c m R N a X R p Z 2 F 0 a W 9 u R 3 J h b n R Q c m 9 n c m F t U H J v c G V y d H l B Y 3 F 1 a X N p d G l v b n N f Q 1 N W L 0 N o Y W 5 n Z W Q g V H l w Z S 5 7 Z G F t Y W d l Q 2 F 0 Z W d v c n k s N 3 0 m c X V v d D s s J n F 1 b 3 Q 7 U 2 V j d G l v b j E v R k V N Q V 9 I Y X p h c m R N a X R p Z 2 F 0 a W 9 u R 3 J h b n R Q c m 9 n c m F t U H J v c G V y d H l B Y 3 F 1 a X N p d G l v b n N f Q 1 N W L 0 N o Y W 5 n Z W Q g V H l w Z S 5 7 Z G F 0 Z U l u a X R p Y W x s e U F w c H J v d m V k L D h 9 J n F 1 b 3 Q 7 L C Z x d W 9 0 O 1 N l Y 3 R p b 2 4 x L 0 Z F T U F f S G F 6 Y X J k T W l 0 a W d h d G l v b k d y Y W 5 0 U H J v Z 3 J h b V B y b 3 B l c n R 5 Q W N x d W l z a X R p b 2 5 z X 0 N T V i 9 D a G F u Z 2 V k I F R 5 c G U u e 2 R h d G V D b G 9 z Z W Q s O X 0 m c X V v d D s s J n F 1 b 3 Q 7 U 2 V j d G l v b j E v R k V N Q V 9 I Y X p h c m R N a X R p Z 2 F 0 a W 9 u R 3 J h b n R Q c m 9 n c m F t U H J v c G V y d H l B Y 3 F 1 a X N p d G l v b n N f Q 1 N W L 0 N o Y W 5 n Z W Q g V H l w Z S 5 7 d H l w Z U 9 m U m V z a W R l b m N 5 L D E w f S Z x d W 9 0 O y w m c X V v d D t T Z W N 0 a W 9 u M S 9 G R U 1 B X 0 h h e m F y Z E 1 p d G l n Y X R p b 2 5 H c m F u d F B y b 2 d y Y W 1 Q c m 9 w Z X J 0 e U F j c X V p c 2 l 0 a W 9 u c 1 9 D U 1 Y v Q 2 h h b m d l Z C B U e X B l L n t z d H J 1 Y 3 R 1 c m V U e X B l L D E x f S Z x d W 9 0 O y w m c X V v d D t T Z W N 0 a W 9 u M S 9 G R U 1 B X 0 h h e m F y Z E 1 p d G l n Y X R p b 2 5 H c m F u d F B y b 2 d y Y W 1 Q c m 9 w Z X J 0 e U F j c X V p c 2 l 0 a W 9 u c 1 9 D U 1 Y v Q 2 h h b m d l Z C B U e X B l L n t h Y 3 R 1 Y W x B b W 9 1 b n R Q Y W l k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R k V N Q V 9 I Y X p h c m R N a X R p Z 2 F 0 a W 9 u R 3 J h b n R Q c m 9 n c m F t U H J v c G V y d H l B Y 3 F 1 a X N p d G l v b n N f Q 1 N W L 0 N o Y W 5 n Z W Q g V H l w Z S 5 7 c 3 R h d G U s M H 0 m c X V v d D s s J n F 1 b 3 Q 7 U 2 V j d G l v b j E v R k V N Q V 9 I Y X p h c m R N a X R p Z 2 F 0 a W 9 u R 3 J h b n R Q c m 9 n c m F t U H J v c G V y d H l B Y 3 F 1 a X N p d G l v b n N f Q 1 N W L 0 N o Y W 5 n Z W Q g V H l w Z S 5 7 Y 2 l 0 e S w x f S Z x d W 9 0 O y w m c X V v d D t T Z W N 0 a W 9 u M S 9 G R U 1 B X 0 h h e m F y Z E 1 p d G l n Y X R p b 2 5 H c m F u d F B y b 2 d y Y W 1 Q c m 9 w Z X J 0 e U F j c X V p c 2 l 0 a W 9 u c 1 9 D U 1 Y v Q 2 h h b m d l Z C B U e X B l L n t j b 3 V u d H k s M n 0 m c X V v d D s s J n F 1 b 3 Q 7 U 2 V j d G l v b j E v R k V N Q V 9 I Y X p h c m R N a X R p Z 2 F 0 a W 9 u R 3 J h b n R Q c m 9 n c m F t U H J v c G V y d H l B Y 3 F 1 a X N p d G l v b n N f Q 1 N W L 0 N o Y W 5 n Z W Q g V H l w Z S 5 7 e m l w Q 2 9 k Z S w z f S Z x d W 9 0 O y w m c X V v d D t T Z W N 0 a W 9 u M S 9 G R U 1 B X 0 h h e m F y Z E 1 p d G l n Y X R p b 2 5 H c m F u d F B y b 2 d y Y W 1 Q c m 9 w Z X J 0 e U F j c X V p c 2 l 0 a W 9 u c 1 9 D U 1 Y v Q 2 h h b m d l Z C B U e X B l L n t k a X N h c 3 R l c k 5 1 b W J l c i w 0 f S Z x d W 9 0 O y w m c X V v d D t T Z W N 0 a W 9 u M S 9 G R U 1 B X 0 h h e m F y Z E 1 p d G l n Y X R p b 2 5 H c m F u d F B y b 2 d y Y W 1 Q c m 9 w Z X J 0 e U F j c X V p c 2 l 0 a W 9 u c 1 9 D U 1 Y v Q 2 h h b m d l Z C B U e X B l L n t w c m 9 q Z W N 0 V G l 0 b G U s N X 0 m c X V v d D s s J n F 1 b 3 Q 7 U 2 V j d G l v b j E v R k V N Q V 9 I Y X p h c m R N a X R p Z 2 F 0 a W 9 u R 3 J h b n R Q c m 9 n c m F t U H J v c G V y d H l B Y 3 F 1 a X N p d G l v b n N f Q 1 N W L 0 N o Y W 5 n Z W Q g V H l w Z S 5 7 c H J v a m V j d E 5 1 b W J l c i w 2 f S Z x d W 9 0 O y w m c X V v d D t T Z W N 0 a W 9 u M S 9 G R U 1 B X 0 h h e m F y Z E 1 p d G l n Y X R p b 2 5 H c m F u d F B y b 2 d y Y W 1 Q c m 9 w Z X J 0 e U F j c X V p c 2 l 0 a W 9 u c 1 9 D U 1 Y v Q 2 h h b m d l Z C B U e X B l L n t k Y W 1 h Z 2 V D Y X R l Z 2 9 y e S w 3 f S Z x d W 9 0 O y w m c X V v d D t T Z W N 0 a W 9 u M S 9 G R U 1 B X 0 h h e m F y Z E 1 p d G l n Y X R p b 2 5 H c m F u d F B y b 2 d y Y W 1 Q c m 9 w Z X J 0 e U F j c X V p c 2 l 0 a W 9 u c 1 9 D U 1 Y v Q 2 h h b m d l Z C B U e X B l L n t k Y X R l S W 5 p d G l h b G x 5 Q X B w c m 9 2 Z W Q s O H 0 m c X V v d D s s J n F 1 b 3 Q 7 U 2 V j d G l v b j E v R k V N Q V 9 I Y X p h c m R N a X R p Z 2 F 0 a W 9 u R 3 J h b n R Q c m 9 n c m F t U H J v c G V y d H l B Y 3 F 1 a X N p d G l v b n N f Q 1 N W L 0 N o Y W 5 n Z W Q g V H l w Z S 5 7 Z G F 0 Z U N s b 3 N l Z C w 5 f S Z x d W 9 0 O y w m c X V v d D t T Z W N 0 a W 9 u M S 9 G R U 1 B X 0 h h e m F y Z E 1 p d G l n Y X R p b 2 5 H c m F u d F B y b 2 d y Y W 1 Q c m 9 w Z X J 0 e U F j c X V p c 2 l 0 a W 9 u c 1 9 D U 1 Y v Q 2 h h b m d l Z C B U e X B l L n t 0 e X B l T 2 Z S Z X N p Z G V u Y 3 k s M T B 9 J n F 1 b 3 Q 7 L C Z x d W 9 0 O 1 N l Y 3 R p b 2 4 x L 0 Z F T U F f S G F 6 Y X J k T W l 0 a W d h d G l v b k d y Y W 5 0 U H J v Z 3 J h b V B y b 3 B l c n R 5 Q W N x d W l z a X R p b 2 5 z X 0 N T V i 9 D a G F u Z 2 V k I F R 5 c G U u e 3 N 0 c n V j d H V y Z V R 5 c G U s M T F 9 J n F 1 b 3 Q 7 L C Z x d W 9 0 O 1 N l Y 3 R p b 2 4 x L 0 Z F T U F f S G F 6 Y X J k T W l 0 a W d h d G l v b k d y Y W 5 0 U H J v Z 3 J h b V B y b 3 B l c n R 5 Q W N x d W l z a X R p b 2 5 z X 0 N T V i 9 D a G F u Z 2 V k I F R 5 c G U u e 2 F j d H V h b E F t b 3 V u d F B h a W Q s M T J 9 J n F 1 b 3 Q 7 X S w m c X V v d D t S Z W x h d G l v b n N o a X B J b m Z v J n F 1 b 3 Q 7 O l t d f S I g L z 4 8 R W 5 0 c n k g V H l w Z T 0 i U X V l c n l J R C I g V m F s d W U 9 I n M 4 N j N j N D I 4 M i 0 x N T g 5 L T R i Y T Q t O D Z j O S 0 2 M D M x Y j A 3 Y W Z k Z W U i I C 8 + P C 9 T d G F i b G V F b n R y a W V z P j w v S X R l b T 4 8 S X R l b T 4 8 S X R l b U x v Y 2 F 0 a W 9 u P j x J d G V t V H l w Z T 5 G b 3 J t d W x h P C 9 J d G V t V H l w Z T 4 8 S X R l b V B h d G g + U 2 V j d G l v b j E v R k V N Q V 9 I Y X p h c m R N a X R p Z 2 F 0 a W 9 u R 3 J h b n R Q c m 9 n c m F t U H J v c G V y d H l B Y 3 F 1 a X N p d G l v b n N f Q 1 N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T U F f S G F 6 Y X J k T W l 0 a W d h d G l v b k d y Y W 5 0 U H J v Z 3 J h b V B y b 3 B l c n R 5 Q W N x d W l z a X R p b 2 5 z X 0 N T V i 9 G a X J z d C U y M F J v d y U y M G F z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V N Q V 9 I Y X p h c m R N a X R p Z 2 F 0 a W 9 u R 3 J h b n R Q c m 9 n c m F t U H J v c G V y d H l B Y 3 F 1 a X N p d G l v b n N f Q 1 N W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V N Q V 9 Q d W J s a W N B c 3 N p c 3 R h b m N l Q X B w b G l j Y W 5 0 c 1 9 D U 1 Y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F T U F f U H V i b G l j Q X N z a X N 0 Y W 5 j Z U F w c G x p Y 2 F u d H N f Q 1 N W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V N Q V 9 Q d W J s a W N B c 3 N p c 3 R h b m N l Q X B w b G l j Y W 5 0 c 1 9 D U 1 Y v U m V t b 3 Z l Z C U y M E R 1 c G x p Y 2 F 0 Z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1 l 8 3 w u z g G E i V T v r A R E n 6 3 A A A A A A C A A A A A A A D Z g A A w A A A A B A A A A C h E G r b 8 G L x g 4 B v U 0 K 1 4 m T h A A A A A A S A A A C g A A A A E A A A A H c 6 u z N m i 1 5 G C L T 8 0 C t M O t l Q A A A A Q a m z U q 3 7 w k j l L y z 8 6 b 7 q / m D d G r a S T a f n I K j R T y O o h M E o W Q Z 7 n 1 M 0 H 8 D P Q t r m P W Z S r q i 2 6 k x r / e Q Z D b 1 U U Q Y 0 2 I s Q r + 0 R i b N N b 9 s x 0 x u Y 4 0 M U A A A A 6 6 s H v r 3 O r T O I x 5 k D 3 V E R + L T H J J s = < / D a t a M a s h u p > 
</file>

<file path=customXml/item3.xml>��< ? x m l   v e r s i o n = " 1 . 0 "   e n c o d i n g = " U T F - 1 6 " ? > < G e m i n i   x m l n s = " h t t p : / / g e m i n i / p i v o t c u s t o m i z a t i o n / 8 a 3 4 5 d 0 4 - 9 4 5 4 - 4 1 c d - b 3 3 f - f 0 8 5 5 7 c 4 5 d 9 1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 G A   D i s a s t e r   C o s t s < / S l i c e r S h e e t N a m e > < S A H o s t H a s h > 1 9 9 8 2 8 8 3 8 5 < / S A H o s t H a s h > < G e m i n i F i e l d L i s t V i s i b l e > T r u e < / G e m i n i F i e l d L i s t V i s i b l e > < / S e t t i n g s > ] ] > < / C u s t o m C o n t e n t > < / G e m i n i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EFEB986525C45B18F80493269CF77" ma:contentTypeVersion="3" ma:contentTypeDescription="Create a new document." ma:contentTypeScope="" ma:versionID="8dc89b08f9edd1501a7179a5911378ff">
  <xsd:schema xmlns:xsd="http://www.w3.org/2001/XMLSchema" xmlns:xs="http://www.w3.org/2001/XMLSchema" xmlns:p="http://schemas.microsoft.com/office/2006/metadata/properties" xmlns:ns2="6c7a712a-78bc-475d-8311-18ceed60a10c" targetNamespace="http://schemas.microsoft.com/office/2006/metadata/properties" ma:root="true" ma:fieldsID="21b265d976bc9464b33019e5a62fbed5" ns2:_="">
    <xsd:import namespace="6c7a712a-78bc-475d-8311-18ceed60a1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a712a-78bc-475d-8311-18ceed60a1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7a712a-78bc-475d-8311-18ceed60a10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B7B44F6-1A18-4B91-846D-DD36779BD6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2CD178-9266-42AF-9890-C3F073E759B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4B8DD71-7E53-433C-A0D0-65401816416E}">
  <ds:schemaRefs/>
</ds:datastoreItem>
</file>

<file path=customXml/itemProps4.xml><?xml version="1.0" encoding="utf-8"?>
<ds:datastoreItem xmlns:ds="http://schemas.openxmlformats.org/officeDocument/2006/customXml" ds:itemID="{FAF1EA94-D127-4E0F-8F1F-CD47AE163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7a712a-78bc-475d-8311-18ceed60a1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67DE8DE-37E9-4594-A099-9D987E47CD39}">
  <ds:schemaRefs>
    <ds:schemaRef ds:uri="http://schemas.microsoft.com/office/2006/documentManagement/types"/>
    <ds:schemaRef ds:uri="6c7a712a-78bc-475d-8311-18ceed60a10c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Intro to Worksheets</vt:lpstr>
      <vt:lpstr>Worksheet 1</vt:lpstr>
      <vt:lpstr>Worksheet 2</vt:lpstr>
      <vt:lpstr>Worksheet 3</vt:lpstr>
      <vt:lpstr>Worksheet 4</vt:lpstr>
      <vt:lpstr>Worksheet 5</vt:lpstr>
      <vt:lpstr>Drop Down List</vt:lpstr>
      <vt:lpstr>GDPDEF</vt:lpstr>
      <vt:lpstr>CostShare</vt:lpstr>
      <vt:lpstr>DisasterYear</vt:lpstr>
      <vt:lpstr>LocalGovChoice</vt:lpstr>
      <vt:lpstr>ranking3</vt:lpstr>
      <vt:lpstr>rankings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Andem, Sandeep</dc:creator>
  <cp:lastModifiedBy>Megan  McConville</cp:lastModifiedBy>
  <cp:lastPrinted>2015-04-17T10:29:57Z</cp:lastPrinted>
  <dcterms:created xsi:type="dcterms:W3CDTF">2015-03-05T20:57:56Z</dcterms:created>
  <dcterms:modified xsi:type="dcterms:W3CDTF">2015-06-02T20:18:16Z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0x010100845EFEB986525C45B18F80493269CF77</vt:lpwstr>
  </property>
</Properties>
</file>